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0-01-2019 " sheetId="1" r:id="rId1"/>
  </sheets>
  <definedNames>
    <definedName name="_xlnm._FilterDatabase" localSheetId="0" hidden="1">'30-01-2019 '!$D$1:$D$594</definedName>
    <definedName name="_xlnm.Print_Area" localSheetId="0">'30-01-2019 '!$B$1:$N$147</definedName>
  </definedNames>
  <calcPr calcId="124519"/>
</workbook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<sst xmlns="http://schemas.openxmlformats.org/spreadsheetml/2006/main" count="350" uniqueCount="201">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</sst>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42" xfId="21" applyNumberFormat="1" applyFont="1" applyFill="1" applyBorder="1" applyAlignment="1">
      <alignment horizontal="right"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169" fontId="7" fillId="0" borderId="43" xfId="21" applyNumberFormat="1" applyFont="1" applyFill="1" applyBorder="1" applyAlignment="1">
      <alignment horizontal="right" vertical="center"/>
      <protection/>
    </xf>
    <xf numFmtId="165" fontId="7" fillId="0" borderId="44" xfId="21" applyNumberFormat="1" applyFont="1" applyFill="1" applyBorder="1" applyAlignment="1">
      <alignment horizontal="right" vertical="center"/>
      <protection/>
    </xf>
    <xf numFmtId="0" fontId="1" fillId="0" borderId="39" xfId="21" applyBorder="1">
      <alignment/>
      <protection/>
    </xf>
    <xf numFmtId="166" fontId="3" fillId="0" borderId="45" xfId="21" applyNumberFormat="1" applyFont="1" applyFill="1" applyBorder="1">
      <alignment/>
      <protection/>
    </xf>
    <xf numFmtId="0" fontId="5" fillId="0" borderId="46" xfId="22" applyFont="1" applyFill="1" applyBorder="1" applyAlignment="1">
      <alignment horizontal="left" vertical="center"/>
      <protection/>
    </xf>
    <xf numFmtId="0" fontId="6" fillId="0" borderId="46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47" xfId="21" applyNumberFormat="1" applyFont="1" applyFill="1" applyBorder="1">
      <alignment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1" fillId="0" borderId="69" xfId="21" applyFill="1" applyBorder="1">
      <alignment/>
      <protection/>
    </xf>
    <xf numFmtId="0" fontId="9" fillId="2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0" fontId="7" fillId="0" borderId="67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10" fontId="3" fillId="0" borderId="71" xfId="21" applyNumberFormat="1" applyFont="1" applyFill="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76" xfId="21" applyBorder="1">
      <alignment/>
      <protection/>
    </xf>
    <xf numFmtId="0" fontId="1" fillId="0" borderId="0" xfId="21" applyFont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78" xfId="21" applyNumberFormat="1" applyFont="1" applyFill="1" applyBorder="1">
      <alignment/>
      <protection/>
    </xf>
    <xf numFmtId="0" fontId="10" fillId="0" borderId="79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1" fillId="0" borderId="8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5" fillId="0" borderId="81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78" xfId="21" applyFill="1" applyBorder="1">
      <alignment/>
      <protection/>
    </xf>
    <xf numFmtId="10" fontId="3" fillId="0" borderId="87" xfId="21" applyNumberFormat="1" applyFont="1" applyFill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4" xfId="21" applyNumberFormat="1" applyFont="1" applyFill="1" applyBorder="1" applyAlignment="1">
      <alignment/>
      <protection/>
    </xf>
    <xf numFmtId="167" fontId="7" fillId="0" borderId="55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9" xfId="21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1" fillId="2" borderId="0" xfId="21" applyFont="1" applyFill="1">
      <alignment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0" fontId="5" fillId="0" borderId="5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47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5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5" fillId="0" borderId="97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vertical="center"/>
      <protection/>
    </xf>
    <xf numFmtId="169" fontId="7" fillId="0" borderId="43" xfId="21" applyNumberFormat="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8" borderId="50" xfId="21" applyFont="1" applyFill="1" applyBorder="1" applyAlignment="1">
      <alignment vertical="center"/>
      <protection/>
    </xf>
    <xf numFmtId="0" fontId="1" fillId="0" borderId="50" xfId="21" applyBorder="1">
      <alignment/>
      <protection/>
    </xf>
    <xf numFmtId="10" fontId="3" fillId="0" borderId="50" xfId="21" applyNumberFormat="1" applyFont="1" applyBorder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5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13" fillId="0" borderId="114" xfId="21" applyNumberFormat="1" applyFont="1" applyFill="1" applyBorder="1" applyAlignment="1">
      <alignment horizontal="center" vertical="center" wrapText="1"/>
      <protection/>
    </xf>
    <xf numFmtId="0" fontId="13" fillId="0" borderId="115" xfId="21" applyFont="1" applyFill="1" applyBorder="1" applyAlignment="1">
      <alignment horizontal="center" vertical="center" wrapText="1"/>
      <protection/>
    </xf>
    <xf numFmtId="0" fontId="13" fillId="0" borderId="116" xfId="21" applyFont="1" applyFill="1" applyBorder="1" applyAlignment="1">
      <alignment horizontal="center" vertical="center" wrapText="1"/>
      <protection/>
    </xf>
    <xf numFmtId="165" fontId="13" fillId="0" borderId="114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3" fillId="2" borderId="117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18" xfId="21" applyFont="1" applyFill="1" applyBorder="1" applyAlignment="1">
      <alignment horizontal="center" vertical="center" wrapText="1"/>
      <protection/>
    </xf>
    <xf numFmtId="165" fontId="13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3" fillId="2" borderId="76" xfId="21" applyNumberFormat="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5" fontId="13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3" fillId="2" borderId="71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52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39" xfId="20" applyNumberFormat="1" applyFont="1" applyBorder="1"/>
    <xf numFmtId="0" fontId="1" fillId="0" borderId="39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39" xfId="21" applyFill="1" applyBorder="1">
      <alignment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6" fontId="3" fillId="0" borderId="39" xfId="21" applyNumberFormat="1" applyFont="1" applyFill="1" applyBorder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1" fillId="0" borderId="124" xfId="2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5" fontId="8" fillId="2" borderId="130" xfId="21" applyNumberFormat="1" applyFont="1" applyFill="1" applyBorder="1" applyAlignment="1">
      <alignment horizontal="right" vertical="center"/>
      <protection/>
    </xf>
    <xf numFmtId="165" fontId="8" fillId="2" borderId="131" xfId="21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5" fontId="8" fillId="0" borderId="132" xfId="21" applyNumberFormat="1" applyFont="1" applyFill="1" applyBorder="1" applyAlignment="1">
      <alignment horizontal="right" vertical="center"/>
      <protection/>
    </xf>
    <xf numFmtId="0" fontId="1" fillId="0" borderId="133" xfId="21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35" xfId="22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0" fontId="7" fillId="0" borderId="137" xfId="21" applyFont="1" applyFill="1" applyBorder="1" applyAlignment="1">
      <alignment horizontal="right" vertical="center"/>
      <protection/>
    </xf>
    <xf numFmtId="165" fontId="8" fillId="0" borderId="138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40" xfId="22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5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0" fontId="6" fillId="0" borderId="36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47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" fontId="5" fillId="0" borderId="1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1" fillId="0" borderId="151" xfId="21" applyFont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9" fillId="2" borderId="36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8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5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54" xfId="21" applyFont="1" applyFill="1" applyBorder="1">
      <alignment/>
      <protection/>
    </xf>
    <xf numFmtId="10" fontId="15" fillId="0" borderId="154" xfId="21" applyNumberFormat="1" applyFont="1" applyFill="1" applyBorder="1">
      <alignment/>
      <protection/>
    </xf>
    <xf numFmtId="0" fontId="14" fillId="0" borderId="154" xfId="21" applyFont="1" applyFill="1" applyBorder="1" applyAlignment="1">
      <alignment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horizontal="right" vertical="center"/>
      <protection/>
    </xf>
    <xf numFmtId="4" fontId="1" fillId="9" borderId="155" xfId="21" applyNumberFormat="1" applyFont="1" applyFill="1" applyBorder="1" applyAlignment="1">
      <alignment vertical="center"/>
      <protection/>
    </xf>
    <xf numFmtId="0" fontId="1" fillId="0" borderId="155" xfId="21" applyBorder="1">
      <alignment/>
      <protection/>
    </xf>
    <xf numFmtId="10" fontId="3" fillId="0" borderId="156" xfId="21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8" xfId="21" applyFont="1" applyFill="1" applyBorder="1" applyAlignment="1">
      <alignment horizontal="right"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6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54" xfId="21" applyFont="1" applyFill="1" applyBorder="1" applyAlignment="1">
      <alignment horizontal="right" vertical="center"/>
      <protection/>
    </xf>
    <xf numFmtId="0" fontId="1" fillId="0" borderId="154" xfId="21" applyBorder="1" applyAlignment="1">
      <alignment horizontal="right"/>
      <protection/>
    </xf>
    <xf numFmtId="10" fontId="3" fillId="0" borderId="154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62" xfId="21" applyNumberFormat="1" applyFont="1" applyFill="1" applyBorder="1" applyAlignment="1">
      <alignment horizontal="right" vertical="center"/>
      <protection/>
    </xf>
    <xf numFmtId="165" fontId="8" fillId="0" borderId="71" xfId="21" applyNumberFormat="1" applyFont="1" applyFill="1" applyBorder="1" applyAlignment="1">
      <alignment horizontal="right"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63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9" fontId="7" fillId="0" borderId="164" xfId="21" applyNumberFormat="1" applyFont="1" applyFill="1" applyBorder="1" applyAlignment="1">
      <alignment horizontal="right" vertical="center"/>
      <protection/>
    </xf>
    <xf numFmtId="169" fontId="7" fillId="0" borderId="165" xfId="21" applyNumberFormat="1" applyFont="1" applyFill="1" applyBorder="1" applyAlignment="1">
      <alignment horizontal="right" vertical="center"/>
      <protection/>
    </xf>
    <xf numFmtId="0" fontId="7" fillId="0" borderId="166" xfId="21" applyFont="1" applyFill="1" applyBorder="1" applyAlignment="1">
      <alignment horizontal="right" vertical="center"/>
      <protection/>
    </xf>
    <xf numFmtId="165" fontId="8" fillId="2" borderId="87" xfId="21" applyNumberFormat="1" applyFont="1" applyFill="1" applyBorder="1" applyAlignment="1">
      <alignment horizontal="right"/>
      <protection/>
    </xf>
    <xf numFmtId="10" fontId="3" fillId="2" borderId="71" xfId="21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5" fontId="7" fillId="0" borderId="167" xfId="21" applyNumberFormat="1" applyFont="1" applyFill="1" applyBorder="1" applyAlignment="1">
      <alignment horizontal="right" vertical="center"/>
      <protection/>
    </xf>
    <xf numFmtId="170" fontId="8" fillId="2" borderId="168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workbookViewId="0" topLeftCell="A109">
      <selection activeCell="P119" sqref="P119"/>
    </sheetView>
  </sheetViews>
  <sheetFormatPr defaultColWidth="11.421875" defaultRowHeight="15"/>
  <cols>
    <col min="1" max="1" width="3.57421875" style="126" customWidth="1"/>
    <col min="2" max="2" width="4.57421875" style="503" customWidth="1"/>
    <col min="3" max="3" width="38.140625" style="498" customWidth="1"/>
    <col min="4" max="4" width="30.8515625" style="498" customWidth="1"/>
    <col min="5" max="5" width="11.7109375" style="499" customWidth="1"/>
    <col min="6" max="6" width="10.28125" style="499" customWidth="1"/>
    <col min="7" max="7" width="9.140625" style="499" customWidth="1"/>
    <col min="8" max="8" width="13.7109375" style="500" customWidth="1"/>
    <col min="9" max="9" width="14.00390625" style="500" customWidth="1"/>
    <col min="10" max="10" width="14.5742187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26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178.909</v>
      </c>
      <c r="I6" s="38">
        <v>179.616</v>
      </c>
      <c r="J6" s="38">
        <v>179.64</v>
      </c>
      <c r="K6" s="39"/>
      <c r="L6" s="39"/>
      <c r="M6" s="40"/>
      <c r="N6" s="39"/>
    </row>
    <row r="7" spans="2:14" ht="17.25" customHeight="1" thickBot="1" thickTop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122.313</v>
      </c>
      <c r="J7" s="47">
        <v>122.331</v>
      </c>
      <c r="K7" s="39"/>
      <c r="L7" s="39"/>
      <c r="M7" s="40"/>
      <c r="N7" s="39"/>
    </row>
    <row r="8" spans="2:14" ht="17.25" customHeight="1" thickBot="1" thickTop="1">
      <c r="B8" s="41">
        <f aca="true" t="shared" si="0" ref="B8:B14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103.978</v>
      </c>
      <c r="J8" s="47">
        <v>103.991</v>
      </c>
      <c r="K8" s="39"/>
      <c r="L8" s="39"/>
      <c r="M8" s="40"/>
      <c r="N8" s="39"/>
    </row>
    <row r="9" spans="2:14" ht="17.25" customHeight="1" thickBot="1" thickTop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</v>
      </c>
      <c r="I9" s="47">
        <v>107.543</v>
      </c>
      <c r="J9" s="47">
        <v>107.561</v>
      </c>
      <c r="K9" s="39"/>
      <c r="L9" s="39"/>
      <c r="M9" s="40"/>
      <c r="N9" s="39"/>
    </row>
    <row r="10" spans="2:14" ht="17.25" customHeight="1" thickBot="1" thickTop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</v>
      </c>
      <c r="I10" s="47">
        <v>107.507</v>
      </c>
      <c r="J10" s="47">
        <v>107.523</v>
      </c>
      <c r="K10" s="39"/>
      <c r="L10" s="39"/>
      <c r="M10" s="40"/>
      <c r="N10" s="39"/>
    </row>
    <row r="11" spans="2:14" ht="17.25" customHeight="1" thickBot="1" thickTop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101.201</v>
      </c>
      <c r="I11" s="63">
        <v>101.693</v>
      </c>
      <c r="J11" s="63">
        <v>101.713</v>
      </c>
      <c r="K11" s="39"/>
      <c r="L11" s="39"/>
      <c r="M11" s="40"/>
      <c r="N11" s="39"/>
    </row>
    <row r="12" spans="2:14" ht="17.25" customHeight="1" thickBot="1" thickTop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104.425</v>
      </c>
      <c r="J12" s="47">
        <v>104.438</v>
      </c>
      <c r="K12" s="39"/>
      <c r="L12" s="40"/>
      <c r="M12" s="39"/>
      <c r="N12" s="66"/>
    </row>
    <row r="13" spans="2:14" ht="17.25" customHeight="1" thickBot="1" thickTop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</v>
      </c>
      <c r="I13" s="71">
        <v>43.331</v>
      </c>
      <c r="J13" s="71">
        <v>43.336</v>
      </c>
      <c r="K13" s="39"/>
      <c r="L13" s="39"/>
      <c r="M13" s="72"/>
      <c r="N13" s="39"/>
    </row>
    <row r="14" spans="2:14" ht="17.25" customHeight="1" thickBot="1" thickTop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30.214</v>
      </c>
      <c r="J14" s="76">
        <v>30.214</v>
      </c>
      <c r="K14" s="39"/>
      <c r="L14" s="39"/>
      <c r="M14" s="40"/>
      <c r="N14" s="39"/>
    </row>
    <row r="15" spans="2:14" ht="18" customHeight="1" thickBot="1" thickTop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Bot="1" thickTop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16.022</v>
      </c>
      <c r="J16" s="86">
        <v>16.024</v>
      </c>
      <c r="K16" s="39"/>
      <c r="L16" s="39"/>
      <c r="M16" s="40"/>
      <c r="N16" s="39"/>
    </row>
    <row r="17" spans="2:17" s="93" customFormat="1" ht="18" customHeight="1" thickBot="1" thickTop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116.994</v>
      </c>
      <c r="J17" s="76">
        <v>117.007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Bot="1" thickTop="1">
      <c r="B18" s="87">
        <f aca="true" t="shared" si="1" ref="B18:B22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</v>
      </c>
      <c r="J18" s="76">
        <v>1.14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Bot="1" thickTop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105.472</v>
      </c>
      <c r="I19" s="103">
        <v>105.98</v>
      </c>
      <c r="J19" s="103">
        <v>106.004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10.514</v>
      </c>
      <c r="I20" s="108">
        <v>10.56</v>
      </c>
      <c r="J20" s="108">
        <v>10.561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147.611</v>
      </c>
      <c r="I21" s="117">
        <v>147.171</v>
      </c>
      <c r="J21" s="117">
        <v>147.13</v>
      </c>
      <c r="K21" s="39"/>
      <c r="L21" s="118"/>
      <c r="M21" s="39"/>
      <c r="N21" s="97"/>
      <c r="O21" s="39"/>
      <c r="P21" s="39"/>
      <c r="Q21" s="39"/>
    </row>
    <row r="22" spans="2:14" ht="17.25" customHeight="1" thickBot="1" thickTop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10.716</v>
      </c>
      <c r="I22" s="124">
        <v>10.755</v>
      </c>
      <c r="J22" s="124">
        <v>10.756</v>
      </c>
      <c r="K22" s="39"/>
      <c r="L22" s="40"/>
      <c r="M22" s="39"/>
      <c r="N22" s="125"/>
    </row>
    <row r="23" spans="2:14" ht="18" customHeight="1" thickBot="1" thickTop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4" ht="18" customHeight="1" thickBot="1" thickTop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1.644</v>
      </c>
      <c r="I24" s="133">
        <v>1.649</v>
      </c>
      <c r="J24" s="133">
        <v>1.651</v>
      </c>
      <c r="K24" s="97" t="s">
        <v>45</v>
      </c>
      <c r="L24" s="39"/>
      <c r="M24" s="40">
        <f>+(J24-I24)/I24</f>
        <v>0.0012128562765312322</v>
      </c>
      <c r="N24" s="39"/>
    </row>
    <row r="25" spans="2:14" ht="18" customHeight="1" thickBot="1" thickTop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4" ht="17.25" customHeight="1" thickBot="1" thickTop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</v>
      </c>
      <c r="I26" s="138">
        <v>58.581</v>
      </c>
      <c r="J26" s="138">
        <v>58.587</v>
      </c>
      <c r="K26" s="39"/>
      <c r="L26" s="39"/>
      <c r="M26" s="72"/>
      <c r="N26" s="39"/>
    </row>
    <row r="27" spans="2:14" ht="17.25" customHeight="1" thickBot="1" thickTop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128.133</v>
      </c>
      <c r="J27" s="76">
        <v>128.065</v>
      </c>
      <c r="K27" s="39"/>
      <c r="L27" s="39"/>
      <c r="M27" s="40"/>
      <c r="N27" s="39"/>
    </row>
    <row r="28" spans="2:14" ht="17.25" customHeight="1" thickBot="1" thickTop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121.88</v>
      </c>
      <c r="J28" s="76">
        <v>121.652</v>
      </c>
      <c r="K28" s="39"/>
      <c r="L28" s="39"/>
      <c r="M28" s="40"/>
      <c r="N28" s="39"/>
    </row>
    <row r="29" spans="2:14" ht="14.25" customHeight="1" thickBot="1" thickTop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4" ht="18" customHeight="1" thickBot="1" thickTop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146.689</v>
      </c>
      <c r="I30" s="86">
        <v>144.221</v>
      </c>
      <c r="J30" s="86">
        <v>143.437</v>
      </c>
      <c r="K30" s="39"/>
      <c r="L30" s="39"/>
      <c r="M30" s="40"/>
      <c r="N30" s="39"/>
    </row>
    <row r="31" spans="2:17" s="93" customFormat="1" ht="16.5" customHeight="1" thickBot="1" thickTop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530.591</v>
      </c>
      <c r="J31" s="76">
        <v>527.656</v>
      </c>
      <c r="K31" s="39"/>
      <c r="L31" s="39"/>
      <c r="M31" s="40"/>
      <c r="N31" s="39"/>
      <c r="O31" s="39"/>
      <c r="P31" s="39"/>
      <c r="Q31" s="39"/>
    </row>
    <row r="32" spans="2:14" ht="17.25" customHeight="1" thickBot="1" thickTop="1">
      <c r="B32" s="157">
        <f aca="true" t="shared" si="2" ref="B32:B44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129.129</v>
      </c>
      <c r="I32" s="167">
        <v>127.581</v>
      </c>
      <c r="J32" s="167">
        <v>127.663</v>
      </c>
      <c r="K32" s="39"/>
      <c r="L32" s="39"/>
      <c r="M32" s="40"/>
      <c r="N32" s="39"/>
    </row>
    <row r="33" spans="2:17" s="169" customFormat="1" ht="17.25" customHeight="1" thickBot="1" thickTop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134.304</v>
      </c>
      <c r="J33" s="167">
        <v>134.164</v>
      </c>
      <c r="K33" s="39"/>
      <c r="L33" s="39"/>
      <c r="M33" s="40"/>
      <c r="N33" s="39"/>
      <c r="O33" s="31"/>
      <c r="P33" s="31"/>
      <c r="Q33" s="31"/>
    </row>
    <row r="34" spans="2:14" ht="17.25" customHeight="1" thickBot="1" thickTop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133.545</v>
      </c>
      <c r="I34" s="167">
        <v>132.697</v>
      </c>
      <c r="J34" s="167">
        <v>132.58</v>
      </c>
      <c r="K34" s="39"/>
      <c r="L34" s="39"/>
      <c r="M34" s="40"/>
      <c r="N34" s="39"/>
    </row>
    <row r="35" spans="2:14" ht="15.75" customHeight="1" thickBot="1" thickTop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111.392</v>
      </c>
      <c r="J35" s="167">
        <v>111.293</v>
      </c>
      <c r="K35" s="39"/>
      <c r="L35" s="39"/>
      <c r="M35" s="40"/>
      <c r="N35" s="39"/>
    </row>
    <row r="36" spans="2:14" ht="17.25" customHeight="1" thickBot="1" thickTop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</v>
      </c>
      <c r="I36" s="167">
        <v>115.077</v>
      </c>
      <c r="J36" s="167">
        <v>115.062</v>
      </c>
      <c r="K36" s="39"/>
      <c r="L36" s="39"/>
      <c r="M36" s="40"/>
      <c r="N36" s="39"/>
    </row>
    <row r="37" spans="2:14" ht="17.25" customHeight="1" thickBot="1" thickTop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166.868</v>
      </c>
      <c r="J37" s="167">
        <v>167.024</v>
      </c>
      <c r="K37" s="39"/>
      <c r="L37" s="39"/>
      <c r="M37" s="40"/>
      <c r="N37" s="39"/>
    </row>
    <row r="38" spans="2:14" ht="17.25" customHeight="1" thickBot="1" thickTop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101.425</v>
      </c>
      <c r="J38" s="167">
        <v>101.439</v>
      </c>
      <c r="K38" s="39"/>
      <c r="L38" s="39"/>
      <c r="M38" s="40"/>
      <c r="N38" s="39"/>
    </row>
    <row r="39" spans="2:14" ht="17.25" customHeight="1" thickBot="1" thickTop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110.833</v>
      </c>
      <c r="J39" s="167">
        <v>110.934</v>
      </c>
      <c r="K39" s="39"/>
      <c r="L39" s="39"/>
      <c r="M39" s="40"/>
      <c r="N39" s="39"/>
    </row>
    <row r="40" spans="2:17" s="93" customFormat="1" ht="17.25" customHeight="1" thickBot="1" thickTop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178.885</v>
      </c>
      <c r="J40" s="76">
        <v>179.279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Bot="1" thickTop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149.189</v>
      </c>
      <c r="I41" s="167">
        <v>153.33</v>
      </c>
      <c r="J41" s="167">
        <v>153.405</v>
      </c>
      <c r="K41" s="39"/>
      <c r="L41" s="39"/>
      <c r="M41" s="40"/>
      <c r="N41" s="39"/>
      <c r="O41" s="39"/>
      <c r="P41" s="39"/>
      <c r="Q41" s="39"/>
    </row>
    <row r="42" spans="2:14" ht="15" customHeight="1" thickBot="1" thickTop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108.953</v>
      </c>
      <c r="J42" s="167">
        <v>108.927</v>
      </c>
      <c r="K42" s="39"/>
      <c r="L42" s="39"/>
      <c r="M42" s="40"/>
      <c r="N42" s="39"/>
    </row>
    <row r="43" spans="2:14" ht="15" customHeight="1" thickBot="1" thickTop="1">
      <c r="B43" s="168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4" ht="15" customHeight="1" thickBot="1" thickTop="1">
      <c r="B44" s="168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22.857</v>
      </c>
      <c r="I44" s="202">
        <v>22.958</v>
      </c>
      <c r="J44" s="202">
        <v>22.942</v>
      </c>
      <c r="K44" s="97"/>
      <c r="L44" s="39"/>
      <c r="M44" s="40"/>
      <c r="N44" s="39"/>
    </row>
    <row r="45" spans="2:13" ht="16.5" customHeight="1" thickBot="1" thickTop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3" ht="17.25" customHeight="1" thickBot="1" thickTop="1">
      <c r="B46" s="151">
        <v>36</v>
      </c>
      <c r="C46" s="204" t="s">
        <v>74</v>
      </c>
      <c r="D46" s="205" t="s">
        <v>52</v>
      </c>
      <c r="E46" s="206">
        <v>38022</v>
      </c>
      <c r="F46" s="207"/>
      <c r="G46" s="208"/>
      <c r="H46" s="209">
        <v>2174.662</v>
      </c>
      <c r="I46" s="209">
        <v>2169.947</v>
      </c>
      <c r="J46" s="209">
        <v>2144.004</v>
      </c>
      <c r="K46" s="210" t="s">
        <v>75</v>
      </c>
      <c r="M46" s="211">
        <f aca="true" t="shared" si="3" ref="M46">+(J46-I46)/I46</f>
        <v>-0.011955591542097669</v>
      </c>
    </row>
    <row r="47" spans="2:14" ht="17.25" customHeight="1" thickBot="1" thickTop="1">
      <c r="B47" s="151">
        <f>B46+1</f>
        <v>37</v>
      </c>
      <c r="C47" s="212" t="s">
        <v>76</v>
      </c>
      <c r="D47" s="163" t="s">
        <v>40</v>
      </c>
      <c r="E47" s="206">
        <v>39745</v>
      </c>
      <c r="F47" s="207"/>
      <c r="G47" s="213"/>
      <c r="H47" s="214">
        <v>127.259</v>
      </c>
      <c r="I47" s="214">
        <v>127.176</v>
      </c>
      <c r="J47" s="214">
        <v>126.206</v>
      </c>
      <c r="K47" s="97" t="s">
        <v>77</v>
      </c>
      <c r="L47" s="39"/>
      <c r="M47" s="40" t="e">
        <f>+(#REF!-#REF!)/#REF!</f>
        <v>#REF!</v>
      </c>
      <c r="N47" s="39"/>
    </row>
    <row r="48" spans="2:13" ht="17.25" customHeight="1" thickBot="1" thickTop="1">
      <c r="B48" s="151">
        <f aca="true" t="shared" si="4" ref="B48:B62">+B47+1</f>
        <v>38</v>
      </c>
      <c r="C48" s="212" t="s">
        <v>78</v>
      </c>
      <c r="D48" s="163" t="s">
        <v>40</v>
      </c>
      <c r="E48" s="206">
        <v>39748</v>
      </c>
      <c r="F48" s="207"/>
      <c r="G48" s="208"/>
      <c r="H48" s="47">
        <v>163.566</v>
      </c>
      <c r="I48" s="47">
        <v>162.599</v>
      </c>
      <c r="J48" s="47">
        <v>161.312</v>
      </c>
      <c r="K48" s="215" t="s">
        <v>77</v>
      </c>
      <c r="M48" s="211" t="e">
        <f>+(#REF!-#REF!)/#REF!</f>
        <v>#REF!</v>
      </c>
    </row>
    <row r="49" spans="2:13" ht="17.25" customHeight="1" thickBot="1" thickTop="1">
      <c r="B49" s="151">
        <f t="shared" si="4"/>
        <v>39</v>
      </c>
      <c r="C49" s="212" t="s">
        <v>79</v>
      </c>
      <c r="D49" s="163" t="s">
        <v>55</v>
      </c>
      <c r="E49" s="206">
        <v>39937</v>
      </c>
      <c r="F49" s="207"/>
      <c r="G49" s="208"/>
      <c r="H49" s="47">
        <v>198.668</v>
      </c>
      <c r="I49" s="47">
        <v>201.019</v>
      </c>
      <c r="J49" s="47">
        <v>199.274</v>
      </c>
      <c r="K49" s="215" t="s">
        <v>77</v>
      </c>
      <c r="M49" s="211" t="e">
        <f>+(#REF!-#REF!)/#REF!</f>
        <v>#REF!</v>
      </c>
    </row>
    <row r="50" spans="2:13" ht="17.25" customHeight="1" thickBot="1" thickTop="1">
      <c r="B50" s="151">
        <f t="shared" si="4"/>
        <v>40</v>
      </c>
      <c r="C50" s="212" t="s">
        <v>80</v>
      </c>
      <c r="D50" s="163" t="s">
        <v>10</v>
      </c>
      <c r="E50" s="206">
        <v>39888</v>
      </c>
      <c r="F50" s="207"/>
      <c r="G50" s="208"/>
      <c r="H50" s="47">
        <v>18.47</v>
      </c>
      <c r="I50" s="47">
        <v>18.473</v>
      </c>
      <c r="J50" s="47">
        <v>18.188</v>
      </c>
      <c r="K50" s="215" t="s">
        <v>77</v>
      </c>
      <c r="M50" s="211" t="e">
        <f>+(#REF!-#REF!)/#REF!</f>
        <v>#REF!</v>
      </c>
    </row>
    <row r="51" spans="2:13" ht="17.25" customHeight="1" thickBot="1" thickTop="1">
      <c r="B51" s="151">
        <f t="shared" si="4"/>
        <v>41</v>
      </c>
      <c r="C51" s="212" t="s">
        <v>81</v>
      </c>
      <c r="D51" s="163" t="s">
        <v>10</v>
      </c>
      <c r="E51" s="206">
        <v>41579</v>
      </c>
      <c r="F51" s="207"/>
      <c r="G51" s="208"/>
      <c r="H51" s="216" t="s">
        <v>70</v>
      </c>
      <c r="I51" s="216" t="s">
        <v>70</v>
      </c>
      <c r="J51" s="216" t="s">
        <v>70</v>
      </c>
      <c r="K51" s="215"/>
      <c r="M51" s="211"/>
    </row>
    <row r="52" spans="2:13" ht="17.25" customHeight="1" thickBot="1" thickTop="1">
      <c r="B52" s="151">
        <f t="shared" si="4"/>
        <v>42</v>
      </c>
      <c r="C52" s="217" t="s">
        <v>82</v>
      </c>
      <c r="D52" s="163" t="s">
        <v>44</v>
      </c>
      <c r="E52" s="206">
        <v>38740</v>
      </c>
      <c r="F52" s="207"/>
      <c r="G52" s="208"/>
      <c r="H52" s="117">
        <v>2.801</v>
      </c>
      <c r="I52" s="117">
        <v>2.813</v>
      </c>
      <c r="J52" s="117">
        <v>2.826</v>
      </c>
      <c r="K52" s="215"/>
      <c r="M52" s="211">
        <f aca="true" t="shared" si="5" ref="M52:M53">+(J52-I52)/I52</f>
        <v>0.004621400639886207</v>
      </c>
    </row>
    <row r="53" spans="1:13" ht="17.25" customHeight="1" thickBot="1" thickTop="1">
      <c r="A53" s="126" t="s">
        <v>73</v>
      </c>
      <c r="B53" s="151">
        <f t="shared" si="4"/>
        <v>43</v>
      </c>
      <c r="C53" s="217" t="s">
        <v>83</v>
      </c>
      <c r="D53" s="163" t="s">
        <v>44</v>
      </c>
      <c r="E53" s="206">
        <v>38740</v>
      </c>
      <c r="F53" s="207"/>
      <c r="G53" s="208"/>
      <c r="H53" s="47">
        <v>2.44</v>
      </c>
      <c r="I53" s="47">
        <v>2.453</v>
      </c>
      <c r="J53" s="47">
        <v>2.464</v>
      </c>
      <c r="K53" s="218" t="s">
        <v>45</v>
      </c>
      <c r="M53" s="211">
        <f t="shared" si="5"/>
        <v>0.004484304932735475</v>
      </c>
    </row>
    <row r="54" spans="2:13" ht="17.25" customHeight="1" thickBot="1" thickTop="1">
      <c r="B54" s="151">
        <f t="shared" si="4"/>
        <v>44</v>
      </c>
      <c r="C54" s="212" t="s">
        <v>84</v>
      </c>
      <c r="D54" s="219" t="s">
        <v>44</v>
      </c>
      <c r="E54" s="206">
        <v>40071</v>
      </c>
      <c r="F54" s="207"/>
      <c r="G54" s="208"/>
      <c r="H54" s="47">
        <v>1.207</v>
      </c>
      <c r="I54" s="220">
        <v>1.258</v>
      </c>
      <c r="J54" s="220">
        <v>1.264</v>
      </c>
      <c r="K54" s="221" t="s">
        <v>85</v>
      </c>
      <c r="M54" s="211" t="e">
        <f>+(#REF!-I54)/I54</f>
        <v>#REF!</v>
      </c>
    </row>
    <row r="55" spans="2:13" ht="17.25" customHeight="1" thickTop="1">
      <c r="B55" s="151">
        <f t="shared" si="4"/>
        <v>45</v>
      </c>
      <c r="C55" s="212" t="s">
        <v>86</v>
      </c>
      <c r="D55" s="222" t="s">
        <v>24</v>
      </c>
      <c r="E55" s="223">
        <v>42087</v>
      </c>
      <c r="F55" s="207"/>
      <c r="G55" s="208"/>
      <c r="H55" s="224">
        <v>1.171</v>
      </c>
      <c r="I55" s="224">
        <v>1.173</v>
      </c>
      <c r="J55" s="224">
        <v>1.174</v>
      </c>
      <c r="K55" s="221"/>
      <c r="M55" s="225">
        <f aca="true" t="shared" si="6" ref="M55:M62">+(J55-I55)/I55</f>
        <v>0.0008525149190109888</v>
      </c>
    </row>
    <row r="56" spans="2:13" ht="16.5" customHeight="1">
      <c r="B56" s="226">
        <f t="shared" si="4"/>
        <v>46</v>
      </c>
      <c r="C56" s="217" t="s">
        <v>87</v>
      </c>
      <c r="D56" s="222" t="s">
        <v>24</v>
      </c>
      <c r="E56" s="223">
        <v>42087</v>
      </c>
      <c r="F56" s="207"/>
      <c r="G56" s="208"/>
      <c r="H56" s="214">
        <v>1.173</v>
      </c>
      <c r="I56" s="214">
        <v>1.183</v>
      </c>
      <c r="J56" s="214">
        <v>1.179</v>
      </c>
      <c r="K56" s="221"/>
      <c r="M56" s="225">
        <f t="shared" si="6"/>
        <v>-0.0033812341504649225</v>
      </c>
    </row>
    <row r="57" spans="2:13" ht="16.5" customHeight="1">
      <c r="B57" s="226">
        <f t="shared" si="4"/>
        <v>47</v>
      </c>
      <c r="C57" s="212" t="s">
        <v>88</v>
      </c>
      <c r="D57" s="227" t="s">
        <v>24</v>
      </c>
      <c r="E57" s="223">
        <v>42087</v>
      </c>
      <c r="F57" s="207"/>
      <c r="G57" s="228"/>
      <c r="H57" s="229">
        <v>1.167</v>
      </c>
      <c r="I57" s="229">
        <v>1.176</v>
      </c>
      <c r="J57" s="229">
        <v>1.171</v>
      </c>
      <c r="K57" s="221"/>
      <c r="M57" s="225">
        <f t="shared" si="6"/>
        <v>-0.004251700680272018</v>
      </c>
    </row>
    <row r="58" spans="2:13" ht="16.5" customHeight="1">
      <c r="B58" s="230">
        <f t="shared" si="4"/>
        <v>48</v>
      </c>
      <c r="C58" s="212" t="s">
        <v>89</v>
      </c>
      <c r="D58" s="227" t="s">
        <v>20</v>
      </c>
      <c r="E58" s="223">
        <v>42317</v>
      </c>
      <c r="F58" s="207"/>
      <c r="G58" s="231"/>
      <c r="H58" s="232">
        <v>123.892</v>
      </c>
      <c r="I58" s="232">
        <v>126.607</v>
      </c>
      <c r="J58" s="232">
        <v>125.288</v>
      </c>
      <c r="K58" s="221"/>
      <c r="M58" s="225">
        <f t="shared" si="6"/>
        <v>-0.010418065351836807</v>
      </c>
    </row>
    <row r="59" spans="2:13" ht="16.5" customHeight="1">
      <c r="B59" s="230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4">
        <v>126.408</v>
      </c>
      <c r="I59" s="238">
        <v>128.155</v>
      </c>
      <c r="J59" s="238">
        <v>127.725</v>
      </c>
      <c r="K59" s="221"/>
      <c r="M59" s="225">
        <f t="shared" si="6"/>
        <v>-0.0033553119269634957</v>
      </c>
    </row>
    <row r="60" spans="2:13" ht="16.5" customHeight="1">
      <c r="B60" s="230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1135.409</v>
      </c>
      <c r="J60" s="47">
        <v>1160.723</v>
      </c>
      <c r="K60" s="221"/>
      <c r="M60" s="225" t="e">
        <f>+(I60-#REF!)/#REF!</f>
        <v>#REF!</v>
      </c>
    </row>
    <row r="61" spans="2:13" ht="16.5" customHeight="1">
      <c r="B61" s="230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4">
        <v>11.353</v>
      </c>
      <c r="I61" s="242">
        <v>11.843</v>
      </c>
      <c r="J61" s="242">
        <v>11.633</v>
      </c>
      <c r="K61" s="221"/>
      <c r="M61" s="225">
        <f t="shared" si="6"/>
        <v>-0.017731993582707155</v>
      </c>
    </row>
    <row r="62" spans="2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</v>
      </c>
      <c r="I62" s="250">
        <v>10.715</v>
      </c>
      <c r="J62" s="250">
        <v>10.76</v>
      </c>
      <c r="K62" s="251"/>
      <c r="L62" s="252"/>
      <c r="M62" s="253">
        <f t="shared" si="6"/>
        <v>0.004199720018665416</v>
      </c>
      <c r="N62" s="252"/>
    </row>
    <row r="63" spans="2:13" ht="16.5" customHeight="1" thickBot="1" thickTop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21"/>
      <c r="M63" s="225"/>
    </row>
    <row r="64" spans="2:14" ht="16.5" customHeight="1" thickBot="1" thickTop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103.319</v>
      </c>
      <c r="J64" s="261">
        <v>102.91</v>
      </c>
      <c r="K64" s="39"/>
      <c r="L64" s="39"/>
      <c r="M64" s="40"/>
      <c r="N64" s="39"/>
    </row>
    <row r="65" spans="2:10" ht="13.5" customHeight="1" thickBot="1" thickTop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3" ht="14.25" customHeight="1" thickBot="1" thickTop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3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3" ht="16.5" customHeight="1" thickBot="1">
      <c r="B68" s="17"/>
      <c r="C68" s="18"/>
      <c r="D68" s="19"/>
      <c r="E68" s="280"/>
      <c r="F68" s="281"/>
      <c r="G68" s="281"/>
      <c r="H68" s="282"/>
      <c r="I68" s="283"/>
      <c r="J68" s="284"/>
      <c r="M68" s="8"/>
    </row>
    <row r="69" spans="2:13" ht="12" customHeight="1" thickBot="1" thickTop="1">
      <c r="B69" s="285" t="s">
        <v>101</v>
      </c>
      <c r="C69" s="286"/>
      <c r="D69" s="286"/>
      <c r="E69" s="286"/>
      <c r="F69" s="286"/>
      <c r="G69" s="286"/>
      <c r="H69" s="286"/>
      <c r="I69" s="286"/>
      <c r="J69" s="287"/>
      <c r="M69" s="8"/>
    </row>
    <row r="70" spans="2:14" ht="17.25" customHeight="1" thickBot="1" thickTop="1">
      <c r="B70" s="288">
        <v>54</v>
      </c>
      <c r="C70" s="289" t="s">
        <v>102</v>
      </c>
      <c r="D70" s="290" t="s">
        <v>30</v>
      </c>
      <c r="E70" s="291">
        <v>36831</v>
      </c>
      <c r="F70" s="292">
        <v>43242</v>
      </c>
      <c r="G70" s="293">
        <v>4.02</v>
      </c>
      <c r="H70" s="294">
        <v>109.439</v>
      </c>
      <c r="I70" s="294">
        <v>109.885</v>
      </c>
      <c r="J70" s="294">
        <v>109.9</v>
      </c>
      <c r="K70" s="39"/>
      <c r="L70" s="40"/>
      <c r="M70" s="39"/>
      <c r="N70" s="295"/>
    </row>
    <row r="71" spans="2:14" ht="16.5" customHeight="1" thickBot="1" thickTop="1">
      <c r="B71" s="296">
        <f>B70+1</f>
        <v>55</v>
      </c>
      <c r="C71" s="297" t="s">
        <v>103</v>
      </c>
      <c r="D71" s="298" t="s">
        <v>24</v>
      </c>
      <c r="E71" s="291">
        <v>101.606</v>
      </c>
      <c r="F71" s="299">
        <v>43244</v>
      </c>
      <c r="G71" s="300">
        <v>3.683</v>
      </c>
      <c r="H71" s="301">
        <v>103.334</v>
      </c>
      <c r="I71" s="301">
        <v>103.645</v>
      </c>
      <c r="J71" s="301">
        <v>103.654</v>
      </c>
      <c r="K71" s="39"/>
      <c r="L71" s="40"/>
      <c r="M71" s="39"/>
      <c r="N71" s="302"/>
    </row>
    <row r="72" spans="2:14" ht="16.5" customHeight="1" thickBot="1" thickTop="1">
      <c r="B72" s="296">
        <f aca="true" t="shared" si="7" ref="B72:B91">B71+1</f>
        <v>56</v>
      </c>
      <c r="C72" s="303" t="s">
        <v>104</v>
      </c>
      <c r="D72" s="298" t="s">
        <v>24</v>
      </c>
      <c r="E72" s="291">
        <v>38847</v>
      </c>
      <c r="F72" s="304">
        <v>43230</v>
      </c>
      <c r="G72" s="300">
        <v>4.454</v>
      </c>
      <c r="H72" s="301">
        <v>105.807</v>
      </c>
      <c r="I72" s="301">
        <v>106.26</v>
      </c>
      <c r="J72" s="301">
        <v>106.275</v>
      </c>
      <c r="K72" s="39"/>
      <c r="L72" s="40"/>
      <c r="M72" s="39"/>
      <c r="N72" s="302"/>
    </row>
    <row r="73" spans="2:14" ht="16.5" customHeight="1" thickBot="1" thickTop="1">
      <c r="B73" s="296">
        <f t="shared" si="7"/>
        <v>57</v>
      </c>
      <c r="C73" s="305" t="s">
        <v>105</v>
      </c>
      <c r="D73" s="298" t="s">
        <v>106</v>
      </c>
      <c r="E73" s="291">
        <v>36831</v>
      </c>
      <c r="F73" s="291">
        <v>43241</v>
      </c>
      <c r="G73" s="300">
        <v>3.962</v>
      </c>
      <c r="H73" s="301">
        <v>103.871</v>
      </c>
      <c r="I73" s="301">
        <v>104.31</v>
      </c>
      <c r="J73" s="301">
        <v>104.325</v>
      </c>
      <c r="K73" s="39"/>
      <c r="L73" s="40"/>
      <c r="M73" s="39"/>
      <c r="N73" s="306"/>
    </row>
    <row r="74" spans="2:14" ht="16.5" customHeight="1" thickBot="1" thickTop="1">
      <c r="B74" s="296">
        <f t="shared" si="7"/>
        <v>58</v>
      </c>
      <c r="C74" s="303" t="s">
        <v>107</v>
      </c>
      <c r="D74" s="298" t="s">
        <v>108</v>
      </c>
      <c r="E74" s="291">
        <v>39209</v>
      </c>
      <c r="F74" s="291">
        <v>43207</v>
      </c>
      <c r="G74" s="300">
        <v>4.57</v>
      </c>
      <c r="H74" s="301">
        <v>105.483</v>
      </c>
      <c r="I74" s="301">
        <v>105.979</v>
      </c>
      <c r="J74" s="301">
        <v>105.996</v>
      </c>
      <c r="K74" s="39"/>
      <c r="L74" s="40"/>
      <c r="M74" s="39"/>
      <c r="N74" s="66"/>
    </row>
    <row r="75" spans="2:14" ht="16.5" customHeight="1" thickBot="1" thickTop="1">
      <c r="B75" s="296">
        <f t="shared" si="7"/>
        <v>59</v>
      </c>
      <c r="C75" s="303" t="s">
        <v>109</v>
      </c>
      <c r="D75" s="205" t="s">
        <v>52</v>
      </c>
      <c r="E75" s="291">
        <v>37865</v>
      </c>
      <c r="F75" s="304">
        <v>43250</v>
      </c>
      <c r="G75" s="300">
        <v>3.892</v>
      </c>
      <c r="H75" s="301">
        <v>108.002</v>
      </c>
      <c r="I75" s="301">
        <v>108.377</v>
      </c>
      <c r="J75" s="301">
        <v>108.39</v>
      </c>
      <c r="K75" s="39"/>
      <c r="L75" s="40"/>
      <c r="M75" s="39"/>
      <c r="N75" s="66"/>
    </row>
    <row r="76" spans="2:14" ht="16.5" customHeight="1" thickBot="1" thickTop="1">
      <c r="B76" s="296">
        <f t="shared" si="7"/>
        <v>60</v>
      </c>
      <c r="C76" s="297" t="s">
        <v>110</v>
      </c>
      <c r="D76" s="298" t="s">
        <v>40</v>
      </c>
      <c r="E76" s="291">
        <v>35436</v>
      </c>
      <c r="F76" s="291">
        <v>43228</v>
      </c>
      <c r="G76" s="300">
        <v>4.436</v>
      </c>
      <c r="H76" s="301">
        <v>105.907</v>
      </c>
      <c r="I76" s="301">
        <v>106.352</v>
      </c>
      <c r="J76" s="301">
        <v>106.367</v>
      </c>
      <c r="K76" s="39"/>
      <c r="L76" s="40"/>
      <c r="M76" s="39"/>
      <c r="N76" s="307"/>
    </row>
    <row r="77" spans="2:14" ht="16.5" customHeight="1" thickBot="1" thickTop="1">
      <c r="B77" s="296">
        <f t="shared" si="7"/>
        <v>61</v>
      </c>
      <c r="C77" s="297" t="s">
        <v>111</v>
      </c>
      <c r="D77" s="298" t="s">
        <v>12</v>
      </c>
      <c r="E77" s="291">
        <v>35464</v>
      </c>
      <c r="F77" s="291">
        <v>43238</v>
      </c>
      <c r="G77" s="300">
        <v>3.52</v>
      </c>
      <c r="H77" s="301">
        <v>102.369</v>
      </c>
      <c r="I77" s="301">
        <v>102.707</v>
      </c>
      <c r="J77" s="301">
        <v>102.718</v>
      </c>
      <c r="K77" s="39"/>
      <c r="L77" s="40"/>
      <c r="M77" s="39"/>
      <c r="N77" s="307"/>
    </row>
    <row r="78" spans="2:14" ht="15" customHeight="1" thickBot="1" thickTop="1">
      <c r="B78" s="296">
        <f t="shared" si="7"/>
        <v>62</v>
      </c>
      <c r="C78" s="297" t="s">
        <v>112</v>
      </c>
      <c r="D78" s="298" t="s">
        <v>34</v>
      </c>
      <c r="E78" s="291">
        <v>37207</v>
      </c>
      <c r="F78" s="291">
        <v>43245</v>
      </c>
      <c r="G78" s="300">
        <v>3.051</v>
      </c>
      <c r="H78" s="301">
        <v>104.049</v>
      </c>
      <c r="I78" s="301">
        <v>104.351</v>
      </c>
      <c r="J78" s="301">
        <v>104.361</v>
      </c>
      <c r="K78" s="39"/>
      <c r="L78" s="40"/>
      <c r="M78" s="39"/>
      <c r="N78" s="295"/>
    </row>
    <row r="79" spans="2:14" ht="16.5" customHeight="1" thickBot="1" thickTop="1">
      <c r="B79" s="296">
        <f t="shared" si="7"/>
        <v>63</v>
      </c>
      <c r="C79" s="297" t="s">
        <v>113</v>
      </c>
      <c r="D79" s="298" t="s">
        <v>114</v>
      </c>
      <c r="E79" s="291">
        <v>37242</v>
      </c>
      <c r="F79" s="291">
        <v>43248</v>
      </c>
      <c r="G79" s="300">
        <v>4.005</v>
      </c>
      <c r="H79" s="301">
        <v>105.467</v>
      </c>
      <c r="I79" s="301">
        <v>105.918</v>
      </c>
      <c r="J79" s="301">
        <v>105.934</v>
      </c>
      <c r="K79" s="39"/>
      <c r="L79" s="40"/>
      <c r="M79" s="39"/>
      <c r="N79" s="59"/>
    </row>
    <row r="80" spans="2:14" ht="17.25" customHeight="1" thickBot="1" thickTop="1">
      <c r="B80" s="296">
        <f t="shared" si="7"/>
        <v>64</v>
      </c>
      <c r="C80" s="303" t="s">
        <v>115</v>
      </c>
      <c r="D80" s="298" t="s">
        <v>116</v>
      </c>
      <c r="E80" s="291">
        <v>36075</v>
      </c>
      <c r="F80" s="299">
        <v>43231</v>
      </c>
      <c r="G80" s="300">
        <v>4.394</v>
      </c>
      <c r="H80" s="301">
        <v>108.153</v>
      </c>
      <c r="I80" s="301">
        <v>108.624</v>
      </c>
      <c r="J80" s="301">
        <v>108.639</v>
      </c>
      <c r="K80" s="39"/>
      <c r="L80" s="40"/>
      <c r="M80" s="39"/>
      <c r="N80" s="66"/>
    </row>
    <row r="81" spans="2:14" ht="16.5" customHeight="1" thickBot="1" thickTop="1">
      <c r="B81" s="296">
        <f t="shared" si="7"/>
        <v>65</v>
      </c>
      <c r="C81" s="303" t="s">
        <v>117</v>
      </c>
      <c r="D81" s="298" t="s">
        <v>20</v>
      </c>
      <c r="E81" s="291">
        <v>37396</v>
      </c>
      <c r="F81" s="304">
        <v>43249</v>
      </c>
      <c r="G81" s="300">
        <v>3.664</v>
      </c>
      <c r="H81" s="301">
        <v>105.732</v>
      </c>
      <c r="I81" s="301">
        <v>106.098</v>
      </c>
      <c r="J81" s="301">
        <v>106.111</v>
      </c>
      <c r="K81" s="31"/>
      <c r="L81" s="308"/>
      <c r="M81" s="31"/>
      <c r="N81" s="309"/>
    </row>
    <row r="82" spans="2:14" ht="16.5" customHeight="1" thickBot="1" thickTop="1">
      <c r="B82" s="296">
        <f t="shared" si="7"/>
        <v>66</v>
      </c>
      <c r="C82" s="303" t="s">
        <v>118</v>
      </c>
      <c r="D82" s="298" t="s">
        <v>55</v>
      </c>
      <c r="E82" s="310">
        <v>40211</v>
      </c>
      <c r="F82" s="304">
        <v>43250</v>
      </c>
      <c r="G82" s="311">
        <v>3.426</v>
      </c>
      <c r="H82" s="301">
        <v>104.336</v>
      </c>
      <c r="I82" s="301">
        <v>104.651</v>
      </c>
      <c r="J82" s="301">
        <v>104.662</v>
      </c>
      <c r="K82" s="39"/>
      <c r="L82" s="40"/>
      <c r="M82" s="39"/>
      <c r="N82" s="307"/>
    </row>
    <row r="83" spans="2:14" ht="16.5" customHeight="1" thickBot="1" thickTop="1">
      <c r="B83" s="296">
        <f t="shared" si="7"/>
        <v>67</v>
      </c>
      <c r="C83" s="297" t="s">
        <v>119</v>
      </c>
      <c r="D83" s="312" t="s">
        <v>120</v>
      </c>
      <c r="E83" s="291">
        <v>33910</v>
      </c>
      <c r="F83" s="291">
        <v>43189</v>
      </c>
      <c r="G83" s="300">
        <v>3.637</v>
      </c>
      <c r="H83" s="301">
        <v>104.017</v>
      </c>
      <c r="I83" s="301">
        <v>104.439</v>
      </c>
      <c r="J83" s="301">
        <v>104.453</v>
      </c>
      <c r="K83" s="39"/>
      <c r="L83" s="40"/>
      <c r="M83" s="39"/>
      <c r="N83" s="313"/>
    </row>
    <row r="84" spans="2:14" ht="14.25" customHeight="1" thickBot="1" thickTop="1">
      <c r="B84" s="296">
        <f t="shared" si="7"/>
        <v>68</v>
      </c>
      <c r="C84" s="303" t="s">
        <v>121</v>
      </c>
      <c r="D84" s="314" t="s">
        <v>122</v>
      </c>
      <c r="E84" s="291">
        <v>36815</v>
      </c>
      <c r="F84" s="299">
        <v>43244</v>
      </c>
      <c r="G84" s="300">
        <v>3.384</v>
      </c>
      <c r="H84" s="301">
        <v>105.041</v>
      </c>
      <c r="I84" s="301">
        <v>105.383</v>
      </c>
      <c r="J84" s="301">
        <v>105.394</v>
      </c>
      <c r="K84" s="39"/>
      <c r="L84" s="40"/>
      <c r="M84" s="39"/>
      <c r="N84" s="66"/>
    </row>
    <row r="85" spans="1:17" s="93" customFormat="1" ht="16.5" customHeight="1" thickBot="1" thickTop="1">
      <c r="A85" s="315"/>
      <c r="B85" s="296">
        <f t="shared" si="7"/>
        <v>69</v>
      </c>
      <c r="C85" s="316" t="s">
        <v>123</v>
      </c>
      <c r="D85" s="298" t="s">
        <v>26</v>
      </c>
      <c r="E85" s="317">
        <v>35744</v>
      </c>
      <c r="F85" s="318">
        <v>43251</v>
      </c>
      <c r="G85" s="300">
        <v>4.496</v>
      </c>
      <c r="H85" s="301">
        <v>103.954</v>
      </c>
      <c r="I85" s="301">
        <v>104.453</v>
      </c>
      <c r="J85" s="301">
        <v>104.469</v>
      </c>
      <c r="K85" s="39"/>
      <c r="L85" s="40"/>
      <c r="M85" s="39"/>
      <c r="N85" s="313"/>
      <c r="O85" s="39"/>
      <c r="P85" s="39"/>
      <c r="Q85" s="39"/>
    </row>
    <row r="86" spans="2:14" ht="16.5" customHeight="1" thickBot="1" thickTop="1">
      <c r="B86" s="296">
        <f t="shared" si="7"/>
        <v>70</v>
      </c>
      <c r="C86" s="319" t="s">
        <v>124</v>
      </c>
      <c r="D86" s="298" t="s">
        <v>26</v>
      </c>
      <c r="E86" s="320">
        <v>40000</v>
      </c>
      <c r="F86" s="299">
        <v>43231</v>
      </c>
      <c r="G86" s="321">
        <v>4.028</v>
      </c>
      <c r="H86" s="322">
        <v>104.881</v>
      </c>
      <c r="I86" s="322">
        <v>105.292</v>
      </c>
      <c r="J86" s="322">
        <v>105.305</v>
      </c>
      <c r="K86" s="39"/>
      <c r="L86" s="40"/>
      <c r="M86" s="39"/>
      <c r="N86" s="307"/>
    </row>
    <row r="87" spans="2:14" ht="16.5" customHeight="1" thickBot="1" thickTop="1">
      <c r="B87" s="296">
        <f t="shared" si="7"/>
        <v>71</v>
      </c>
      <c r="C87" s="323" t="s">
        <v>125</v>
      </c>
      <c r="D87" s="290" t="s">
        <v>68</v>
      </c>
      <c r="E87" s="291">
        <v>39604</v>
      </c>
      <c r="F87" s="304">
        <v>43250</v>
      </c>
      <c r="G87" s="293">
        <v>3.345</v>
      </c>
      <c r="H87" s="301">
        <v>106.127</v>
      </c>
      <c r="I87" s="301">
        <v>106.515</v>
      </c>
      <c r="J87" s="301">
        <v>106.527</v>
      </c>
      <c r="K87" s="39"/>
      <c r="L87" s="40"/>
      <c r="M87" s="39"/>
      <c r="N87" s="307"/>
    </row>
    <row r="88" spans="2:14" ht="16.5" customHeight="1" thickBot="1" thickTop="1">
      <c r="B88" s="296">
        <f t="shared" si="7"/>
        <v>72</v>
      </c>
      <c r="C88" s="297" t="s">
        <v>126</v>
      </c>
      <c r="D88" s="298" t="s">
        <v>16</v>
      </c>
      <c r="E88" s="291">
        <v>35481</v>
      </c>
      <c r="F88" s="291">
        <v>43248</v>
      </c>
      <c r="G88" s="300">
        <v>4.437</v>
      </c>
      <c r="H88" s="301">
        <v>103.956</v>
      </c>
      <c r="I88" s="301">
        <v>104.411</v>
      </c>
      <c r="J88" s="301">
        <v>104.427</v>
      </c>
      <c r="K88" s="39"/>
      <c r="L88" s="40"/>
      <c r="M88" s="39"/>
      <c r="N88" s="66"/>
    </row>
    <row r="89" spans="2:14" ht="16.5" customHeight="1" thickBot="1" thickTop="1">
      <c r="B89" s="296">
        <f t="shared" si="7"/>
        <v>73</v>
      </c>
      <c r="C89" s="303" t="s">
        <v>127</v>
      </c>
      <c r="D89" s="298" t="s">
        <v>36</v>
      </c>
      <c r="E89" s="291">
        <v>39706</v>
      </c>
      <c r="F89" s="304">
        <v>43249</v>
      </c>
      <c r="G89" s="300">
        <v>4.038</v>
      </c>
      <c r="H89" s="301">
        <v>103.658</v>
      </c>
      <c r="I89" s="301">
        <v>104.055</v>
      </c>
      <c r="J89" s="301">
        <v>104.081</v>
      </c>
      <c r="K89" s="39"/>
      <c r="L89" s="40"/>
      <c r="M89" s="39"/>
      <c r="N89" s="66"/>
    </row>
    <row r="90" spans="2:14" ht="16.5" customHeight="1" thickBot="1" thickTop="1">
      <c r="B90" s="296">
        <f t="shared" si="7"/>
        <v>74</v>
      </c>
      <c r="C90" s="324" t="s">
        <v>128</v>
      </c>
      <c r="D90" s="325" t="s">
        <v>10</v>
      </c>
      <c r="E90" s="291">
        <v>38565</v>
      </c>
      <c r="F90" s="291">
        <v>43245</v>
      </c>
      <c r="G90" s="300">
        <v>3.335</v>
      </c>
      <c r="H90" s="301">
        <v>106.318</v>
      </c>
      <c r="I90" s="301">
        <v>106.66</v>
      </c>
      <c r="J90" s="301">
        <v>106.67</v>
      </c>
      <c r="K90" s="39"/>
      <c r="L90" s="40"/>
      <c r="M90" s="39"/>
      <c r="N90" s="307"/>
    </row>
    <row r="91" spans="2:14" ht="16.5" customHeight="1" thickBot="1" thickTop="1">
      <c r="B91" s="296">
        <f t="shared" si="7"/>
        <v>75</v>
      </c>
      <c r="C91" s="326" t="s">
        <v>129</v>
      </c>
      <c r="D91" s="325" t="s">
        <v>14</v>
      </c>
      <c r="E91" s="327">
        <v>34288</v>
      </c>
      <c r="F91" s="291">
        <v>43228</v>
      </c>
      <c r="G91" s="328">
        <v>3.391</v>
      </c>
      <c r="H91" s="202">
        <v>103.125</v>
      </c>
      <c r="I91" s="202">
        <v>103.46</v>
      </c>
      <c r="J91" s="202">
        <v>103.472</v>
      </c>
      <c r="K91" s="39"/>
      <c r="L91" s="40"/>
      <c r="M91" s="39"/>
      <c r="N91" s="66"/>
    </row>
    <row r="92" spans="1:14" ht="13.5" customHeight="1" thickBot="1" thickTop="1">
      <c r="A92" s="126" t="s">
        <v>73</v>
      </c>
      <c r="B92" s="285" t="s">
        <v>130</v>
      </c>
      <c r="C92" s="286"/>
      <c r="D92" s="286"/>
      <c r="E92" s="286"/>
      <c r="F92" s="286"/>
      <c r="G92" s="286"/>
      <c r="H92" s="286"/>
      <c r="I92" s="286"/>
      <c r="J92" s="78"/>
      <c r="K92" s="39"/>
      <c r="L92" s="39"/>
      <c r="M92" s="40"/>
      <c r="N92" s="39"/>
    </row>
    <row r="93" spans="1:14" ht="16.5" customHeight="1" thickBot="1" thickTop="1">
      <c r="A93" s="126" t="s">
        <v>73</v>
      </c>
      <c r="B93" s="330">
        <v>76</v>
      </c>
      <c r="C93" s="331" t="s">
        <v>131</v>
      </c>
      <c r="D93" s="205" t="s">
        <v>52</v>
      </c>
      <c r="E93" s="332">
        <v>39762</v>
      </c>
      <c r="F93" s="318">
        <v>43251</v>
      </c>
      <c r="G93" s="300">
        <v>3.762</v>
      </c>
      <c r="H93" s="333">
        <v>104.096</v>
      </c>
      <c r="I93" s="334">
        <v>104.412</v>
      </c>
      <c r="J93" s="334">
        <v>104.424</v>
      </c>
      <c r="L93" s="211"/>
      <c r="M93" s="8"/>
      <c r="N93" s="125"/>
    </row>
    <row r="94" spans="2:14" ht="16.5" customHeight="1" thickBot="1" thickTop="1">
      <c r="B94" s="335">
        <f aca="true" t="shared" si="8" ref="B94:B95">B93+1</f>
        <v>77</v>
      </c>
      <c r="C94" s="336" t="s">
        <v>132</v>
      </c>
      <c r="D94" s="337" t="s">
        <v>133</v>
      </c>
      <c r="E94" s="338">
        <v>40543</v>
      </c>
      <c r="F94" s="291">
        <v>43245</v>
      </c>
      <c r="G94" s="328">
        <v>4.749</v>
      </c>
      <c r="H94" s="339">
        <v>104.66</v>
      </c>
      <c r="I94" s="339">
        <v>105.128</v>
      </c>
      <c r="J94" s="339">
        <v>105.144</v>
      </c>
      <c r="K94" s="39"/>
      <c r="L94" s="40"/>
      <c r="M94" s="39"/>
      <c r="N94" s="340"/>
    </row>
    <row r="95" spans="2:14" ht="16.5" customHeight="1" thickBot="1" thickTop="1">
      <c r="B95" s="341">
        <f t="shared" si="8"/>
        <v>78</v>
      </c>
      <c r="C95" s="342" t="s">
        <v>134</v>
      </c>
      <c r="D95" s="343" t="s">
        <v>135</v>
      </c>
      <c r="E95" s="344">
        <v>42024</v>
      </c>
      <c r="F95" s="345">
        <v>43251</v>
      </c>
      <c r="G95" s="346">
        <v>3.941</v>
      </c>
      <c r="H95" s="347">
        <v>105.717</v>
      </c>
      <c r="I95" s="347">
        <v>106.112</v>
      </c>
      <c r="J95" s="347">
        <v>106.125</v>
      </c>
      <c r="K95" s="39"/>
      <c r="L95" s="40"/>
      <c r="M95" s="39"/>
      <c r="N95" s="340"/>
    </row>
    <row r="96" spans="1:14" s="8" customFormat="1" ht="16.5" customHeight="1" thickBot="1" thickTop="1">
      <c r="A96" s="126"/>
      <c r="B96" s="348" t="s">
        <v>136</v>
      </c>
      <c r="C96" s="77"/>
      <c r="D96" s="77"/>
      <c r="E96" s="77"/>
      <c r="F96" s="77"/>
      <c r="G96" s="77"/>
      <c r="H96" s="77"/>
      <c r="I96" s="77"/>
      <c r="J96" s="127"/>
      <c r="K96" s="39"/>
      <c r="L96" s="349"/>
      <c r="M96" s="39"/>
      <c r="N96" s="79"/>
    </row>
    <row r="97" spans="1:14" s="8" customFormat="1" ht="16.5" customHeight="1" thickBot="1" thickTop="1">
      <c r="A97" s="126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138</v>
      </c>
      <c r="G97" s="355" t="s">
        <v>138</v>
      </c>
      <c r="H97" s="356">
        <v>101.002</v>
      </c>
      <c r="I97" s="356">
        <v>101.572</v>
      </c>
      <c r="J97" s="356">
        <v>101.759</v>
      </c>
      <c r="K97" s="39"/>
      <c r="L97" s="40"/>
      <c r="M97" s="39"/>
      <c r="N97" s="340"/>
    </row>
    <row r="98" spans="1:14" s="8" customFormat="1" ht="15" customHeight="1" thickBot="1" thickTop="1">
      <c r="A98" s="357"/>
      <c r="B98" s="358" t="s">
        <v>139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9"/>
      <c r="M98" s="129"/>
      <c r="N98" s="39"/>
    </row>
    <row r="99" spans="1:14" s="8" customFormat="1" ht="16.5" customHeight="1" thickBot="1" thickTop="1">
      <c r="A99" s="126"/>
      <c r="B99" s="359">
        <v>80</v>
      </c>
      <c r="C99" s="360" t="s">
        <v>140</v>
      </c>
      <c r="D99" s="361" t="s">
        <v>30</v>
      </c>
      <c r="E99" s="362">
        <v>34561</v>
      </c>
      <c r="F99" s="363">
        <v>43242</v>
      </c>
      <c r="G99" s="364">
        <v>0.583</v>
      </c>
      <c r="H99" s="294">
        <v>60.686</v>
      </c>
      <c r="I99" s="294">
        <v>61.377</v>
      </c>
      <c r="J99" s="294">
        <v>61.278</v>
      </c>
      <c r="K99" s="39"/>
      <c r="L99" s="39"/>
      <c r="M99" s="40"/>
      <c r="N99" s="39"/>
    </row>
    <row r="100" spans="1:14" s="8" customFormat="1" ht="16.5" customHeight="1" thickBot="1" thickTop="1">
      <c r="A100" s="126"/>
      <c r="B100" s="365">
        <f>B99+1</f>
        <v>81</v>
      </c>
      <c r="C100" s="303" t="s">
        <v>141</v>
      </c>
      <c r="D100" s="366" t="s">
        <v>106</v>
      </c>
      <c r="E100" s="291">
        <v>34415</v>
      </c>
      <c r="F100" s="291">
        <v>42877</v>
      </c>
      <c r="G100" s="293" t="s">
        <v>142</v>
      </c>
      <c r="H100" s="367" t="s">
        <v>70</v>
      </c>
      <c r="I100" s="367" t="s">
        <v>70</v>
      </c>
      <c r="J100" s="367" t="s">
        <v>70</v>
      </c>
      <c r="K100" s="39"/>
      <c r="L100" s="39"/>
      <c r="M100" s="40"/>
      <c r="N100" s="39"/>
    </row>
    <row r="101" spans="1:14" s="8" customFormat="1" ht="16.5" customHeight="1" thickBot="1" thickTop="1">
      <c r="A101" s="126"/>
      <c r="B101" s="365">
        <f aca="true" t="shared" si="9" ref="B101:B108">B100+1</f>
        <v>82</v>
      </c>
      <c r="C101" s="303" t="s">
        <v>143</v>
      </c>
      <c r="D101" s="298" t="s">
        <v>106</v>
      </c>
      <c r="E101" s="368">
        <v>34415</v>
      </c>
      <c r="F101" s="291">
        <v>42877</v>
      </c>
      <c r="G101" s="300" t="s">
        <v>144</v>
      </c>
      <c r="H101" s="367" t="s">
        <v>70</v>
      </c>
      <c r="I101" s="367" t="s">
        <v>70</v>
      </c>
      <c r="J101" s="367" t="s">
        <v>70</v>
      </c>
      <c r="K101" s="39"/>
      <c r="L101" s="39"/>
      <c r="M101" s="40"/>
      <c r="N101" s="39"/>
    </row>
    <row r="102" spans="1:14" s="8" customFormat="1" ht="16.5" customHeight="1" thickBot="1" thickTop="1">
      <c r="A102" s="126"/>
      <c r="B102" s="365">
        <f t="shared" si="9"/>
        <v>83</v>
      </c>
      <c r="C102" s="303" t="s">
        <v>145</v>
      </c>
      <c r="D102" s="369" t="s">
        <v>40</v>
      </c>
      <c r="E102" s="368">
        <v>105.764</v>
      </c>
      <c r="F102" s="291">
        <v>43228</v>
      </c>
      <c r="G102" s="300">
        <v>1.958</v>
      </c>
      <c r="H102" s="301">
        <v>100.978</v>
      </c>
      <c r="I102" s="301">
        <v>100.614</v>
      </c>
      <c r="J102" s="301">
        <v>100.626</v>
      </c>
      <c r="K102" s="39"/>
      <c r="L102" s="39"/>
      <c r="M102" s="40"/>
      <c r="N102" s="39"/>
    </row>
    <row r="103" spans="1:14" s="8" customFormat="1" ht="16.5" customHeight="1" thickBot="1" thickTop="1">
      <c r="A103" s="126"/>
      <c r="B103" s="365">
        <f t="shared" si="9"/>
        <v>84</v>
      </c>
      <c r="C103" s="303" t="s">
        <v>146</v>
      </c>
      <c r="D103" s="369" t="s">
        <v>114</v>
      </c>
      <c r="E103" s="368">
        <v>36367</v>
      </c>
      <c r="F103" s="291">
        <v>43248</v>
      </c>
      <c r="G103" s="300">
        <v>0.496</v>
      </c>
      <c r="H103" s="301">
        <v>18.578</v>
      </c>
      <c r="I103" s="301">
        <v>18.624</v>
      </c>
      <c r="J103" s="301">
        <v>18.624</v>
      </c>
      <c r="K103" s="370"/>
      <c r="L103" s="371"/>
      <c r="M103" s="371"/>
      <c r="N103" s="372"/>
    </row>
    <row r="104" spans="1:14" s="8" customFormat="1" ht="16.5" customHeight="1" thickBot="1" thickTop="1">
      <c r="A104" s="126"/>
      <c r="B104" s="373">
        <f t="shared" si="9"/>
        <v>85</v>
      </c>
      <c r="C104" s="374" t="s">
        <v>147</v>
      </c>
      <c r="D104" s="375" t="s">
        <v>120</v>
      </c>
      <c r="E104" s="376">
        <v>36857</v>
      </c>
      <c r="F104" s="291">
        <v>43189</v>
      </c>
      <c r="G104" s="377">
        <v>7.298</v>
      </c>
      <c r="H104" s="301">
        <v>310.924</v>
      </c>
      <c r="I104" s="301">
        <v>308.888</v>
      </c>
      <c r="J104" s="301">
        <v>308.005</v>
      </c>
      <c r="K104" s="39"/>
      <c r="L104" s="39"/>
      <c r="M104" s="40"/>
      <c r="N104" s="39"/>
    </row>
    <row r="105" spans="1:14" s="8" customFormat="1" ht="14.25" customHeight="1" thickBot="1" thickTop="1">
      <c r="A105" s="126"/>
      <c r="B105" s="373">
        <f t="shared" si="9"/>
        <v>86</v>
      </c>
      <c r="C105" s="374" t="s">
        <v>148</v>
      </c>
      <c r="D105" s="378" t="s">
        <v>68</v>
      </c>
      <c r="E105" s="376">
        <v>38777</v>
      </c>
      <c r="F105" s="291">
        <v>43245</v>
      </c>
      <c r="G105" s="377">
        <v>31.236</v>
      </c>
      <c r="H105" s="322">
        <v>2484.413</v>
      </c>
      <c r="I105" s="322">
        <v>2526.564</v>
      </c>
      <c r="J105" s="322">
        <v>2523.251</v>
      </c>
      <c r="K105" s="39"/>
      <c r="L105" s="39"/>
      <c r="M105" s="40"/>
      <c r="N105" s="39"/>
    </row>
    <row r="106" spans="1:14" s="8" customFormat="1" ht="17.25" customHeight="1" thickBot="1" thickTop="1">
      <c r="A106" s="126"/>
      <c r="B106" s="373">
        <f t="shared" si="9"/>
        <v>87</v>
      </c>
      <c r="C106" s="374" t="s">
        <v>149</v>
      </c>
      <c r="D106" s="378" t="s">
        <v>16</v>
      </c>
      <c r="E106" s="376">
        <v>34423</v>
      </c>
      <c r="F106" s="291">
        <v>43238</v>
      </c>
      <c r="G106" s="377">
        <v>2.521</v>
      </c>
      <c r="H106" s="301">
        <v>77.578</v>
      </c>
      <c r="I106" s="301">
        <v>75.91</v>
      </c>
      <c r="J106" s="301">
        <v>75.988</v>
      </c>
      <c r="K106" s="39"/>
      <c r="L106" s="39"/>
      <c r="M106" s="40"/>
      <c r="N106" s="39"/>
    </row>
    <row r="107" spans="1:14" s="8" customFormat="1" ht="16.5" customHeight="1" thickBot="1" thickTop="1">
      <c r="A107" s="126"/>
      <c r="B107" s="373">
        <f t="shared" si="9"/>
        <v>88</v>
      </c>
      <c r="C107" s="374" t="s">
        <v>150</v>
      </c>
      <c r="D107" s="378" t="s">
        <v>16</v>
      </c>
      <c r="E107" s="376">
        <v>34731</v>
      </c>
      <c r="F107" s="379">
        <v>43237</v>
      </c>
      <c r="G107" s="377">
        <v>2.243</v>
      </c>
      <c r="H107" s="301">
        <v>58.053</v>
      </c>
      <c r="I107" s="301">
        <v>57.977</v>
      </c>
      <c r="J107" s="301">
        <v>57.991</v>
      </c>
      <c r="K107" s="39"/>
      <c r="L107" s="39"/>
      <c r="M107" s="40"/>
      <c r="N107" s="39"/>
    </row>
    <row r="108" spans="1:14" s="8" customFormat="1" ht="16.5" customHeight="1" thickBot="1" thickTop="1">
      <c r="A108" s="126"/>
      <c r="B108" s="380">
        <f t="shared" si="9"/>
        <v>89</v>
      </c>
      <c r="C108" s="381" t="s">
        <v>151</v>
      </c>
      <c r="D108" s="382" t="s">
        <v>14</v>
      </c>
      <c r="E108" s="383">
        <v>36297</v>
      </c>
      <c r="F108" s="384">
        <v>43228</v>
      </c>
      <c r="G108" s="385">
        <v>0.038</v>
      </c>
      <c r="H108" s="202">
        <v>117.754</v>
      </c>
      <c r="I108" s="202">
        <v>119.711</v>
      </c>
      <c r="J108" s="202">
        <v>119.398</v>
      </c>
      <c r="K108" s="386"/>
      <c r="L108" s="386"/>
      <c r="M108" s="40"/>
      <c r="N108" s="386"/>
    </row>
    <row r="109" spans="1:13" s="8" customFormat="1" ht="18" customHeight="1" thickBot="1" thickTop="1">
      <c r="A109" s="126"/>
      <c r="B109" s="348" t="s">
        <v>152</v>
      </c>
      <c r="C109" s="77"/>
      <c r="D109" s="77"/>
      <c r="E109" s="77"/>
      <c r="F109" s="77"/>
      <c r="G109" s="77"/>
      <c r="H109" s="77"/>
      <c r="I109" s="77"/>
      <c r="J109" s="127"/>
      <c r="M109" s="203"/>
    </row>
    <row r="110" spans="1:14" s="8" customFormat="1" ht="16.5" customHeight="1" thickBot="1" thickTop="1">
      <c r="A110" s="126"/>
      <c r="B110" s="387">
        <v>90</v>
      </c>
      <c r="C110" s="388" t="s">
        <v>153</v>
      </c>
      <c r="D110" s="290" t="s">
        <v>30</v>
      </c>
      <c r="E110" s="291">
        <v>39084</v>
      </c>
      <c r="F110" s="291">
        <v>43228</v>
      </c>
      <c r="G110" s="293">
        <v>0.228</v>
      </c>
      <c r="H110" s="367" t="s">
        <v>70</v>
      </c>
      <c r="I110" s="367" t="s">
        <v>70</v>
      </c>
      <c r="J110" s="367" t="s">
        <v>70</v>
      </c>
      <c r="K110" s="39"/>
      <c r="L110" s="40"/>
      <c r="M110" s="39"/>
      <c r="N110" s="97"/>
    </row>
    <row r="111" spans="1:14" s="8" customFormat="1" ht="16.5" customHeight="1" thickBot="1" thickTop="1">
      <c r="A111" s="126"/>
      <c r="B111" s="389">
        <f>B110+1</f>
        <v>91</v>
      </c>
      <c r="C111" s="390" t="s">
        <v>154</v>
      </c>
      <c r="D111" s="378" t="s">
        <v>30</v>
      </c>
      <c r="E111" s="376">
        <v>1867429</v>
      </c>
      <c r="F111" s="291">
        <v>43228</v>
      </c>
      <c r="G111" s="377">
        <v>0.151</v>
      </c>
      <c r="H111" s="301">
        <v>11.641</v>
      </c>
      <c r="I111" s="301">
        <v>11.69</v>
      </c>
      <c r="J111" s="301">
        <v>11.687</v>
      </c>
      <c r="K111" s="39"/>
      <c r="L111" s="40"/>
      <c r="M111" s="39"/>
      <c r="N111" s="97"/>
    </row>
    <row r="112" spans="1:14" s="8" customFormat="1" ht="16.5" customHeight="1" thickBot="1" thickTop="1">
      <c r="A112" s="126"/>
      <c r="B112" s="389">
        <f aca="true" t="shared" si="10" ref="B112:B126">B111+1</f>
        <v>92</v>
      </c>
      <c r="C112" s="390" t="s">
        <v>155</v>
      </c>
      <c r="D112" s="378" t="s">
        <v>30</v>
      </c>
      <c r="E112" s="376">
        <v>735</v>
      </c>
      <c r="F112" s="291">
        <v>43228</v>
      </c>
      <c r="G112" s="377">
        <v>0.014</v>
      </c>
      <c r="H112" s="367" t="s">
        <v>70</v>
      </c>
      <c r="I112" s="367" t="s">
        <v>70</v>
      </c>
      <c r="J112" s="367" t="s">
        <v>70</v>
      </c>
      <c r="K112" s="39"/>
      <c r="L112" s="40"/>
      <c r="M112" s="39"/>
      <c r="N112" s="97"/>
    </row>
    <row r="113" spans="1:14" s="8" customFormat="1" ht="17.25" customHeight="1" thickBot="1" thickTop="1">
      <c r="A113" s="391"/>
      <c r="B113" s="389">
        <f t="shared" si="10"/>
        <v>93</v>
      </c>
      <c r="C113" s="390" t="s">
        <v>156</v>
      </c>
      <c r="D113" s="378" t="s">
        <v>30</v>
      </c>
      <c r="E113" s="376">
        <v>39084</v>
      </c>
      <c r="F113" s="291">
        <v>43228</v>
      </c>
      <c r="G113" s="377">
        <v>0.232</v>
      </c>
      <c r="H113" s="301">
        <v>14.496</v>
      </c>
      <c r="I113" s="301">
        <v>14.762</v>
      </c>
      <c r="J113" s="301">
        <v>14.739</v>
      </c>
      <c r="K113" s="39"/>
      <c r="L113" s="40"/>
      <c r="M113" s="39"/>
      <c r="N113" s="97"/>
    </row>
    <row r="114" spans="1:14" s="8" customFormat="1" ht="16.5" customHeight="1" thickBot="1" thickTop="1">
      <c r="A114" s="126"/>
      <c r="B114" s="389">
        <f t="shared" si="10"/>
        <v>94</v>
      </c>
      <c r="C114" s="392" t="s">
        <v>157</v>
      </c>
      <c r="D114" s="375" t="s">
        <v>106</v>
      </c>
      <c r="E114" s="376">
        <v>39994</v>
      </c>
      <c r="F114" s="291">
        <v>43241</v>
      </c>
      <c r="G114" s="377">
        <v>0.299</v>
      </c>
      <c r="H114" s="301">
        <v>16.365</v>
      </c>
      <c r="I114" s="301">
        <v>17.084</v>
      </c>
      <c r="J114" s="301">
        <v>17.03</v>
      </c>
      <c r="K114" s="39"/>
      <c r="L114" s="40"/>
      <c r="M114" s="39"/>
      <c r="N114" s="97"/>
    </row>
    <row r="115" spans="1:14" s="8" customFormat="1" ht="15.75" customHeight="1" thickBot="1" thickTop="1">
      <c r="A115" s="126"/>
      <c r="B115" s="389">
        <f t="shared" si="10"/>
        <v>95</v>
      </c>
      <c r="C115" s="392" t="s">
        <v>158</v>
      </c>
      <c r="D115" s="378" t="s">
        <v>106</v>
      </c>
      <c r="E115" s="376">
        <v>40848</v>
      </c>
      <c r="F115" s="291">
        <v>43241</v>
      </c>
      <c r="G115" s="377">
        <v>0.24</v>
      </c>
      <c r="H115" s="301">
        <v>14.055</v>
      </c>
      <c r="I115" s="301">
        <v>14.54</v>
      </c>
      <c r="J115" s="301">
        <v>14.503</v>
      </c>
      <c r="K115" s="39"/>
      <c r="L115" s="40"/>
      <c r="M115" s="39"/>
      <c r="N115" s="97"/>
    </row>
    <row r="116" spans="1:14" s="8" customFormat="1" ht="16.5" customHeight="1" thickBot="1" thickTop="1">
      <c r="A116" s="126"/>
      <c r="B116" s="389">
        <f t="shared" si="10"/>
        <v>96</v>
      </c>
      <c r="C116" s="393" t="s">
        <v>159</v>
      </c>
      <c r="D116" s="375" t="s">
        <v>40</v>
      </c>
      <c r="E116" s="376">
        <v>39175</v>
      </c>
      <c r="F116" s="291">
        <v>43222</v>
      </c>
      <c r="G116" s="377">
        <v>4.514</v>
      </c>
      <c r="H116" s="301">
        <v>158.189</v>
      </c>
      <c r="I116" s="301">
        <v>157.382</v>
      </c>
      <c r="J116" s="301">
        <v>157.394</v>
      </c>
      <c r="K116" s="39"/>
      <c r="L116" s="40"/>
      <c r="M116" s="39"/>
      <c r="N116" s="97"/>
    </row>
    <row r="117" spans="2:17" s="93" customFormat="1" ht="16.5" customHeight="1" thickBot="1" thickTop="1">
      <c r="B117" s="389">
        <f t="shared" si="10"/>
        <v>97</v>
      </c>
      <c r="C117" s="394" t="s">
        <v>160</v>
      </c>
      <c r="D117" s="395" t="s">
        <v>34</v>
      </c>
      <c r="E117" s="376">
        <v>40708</v>
      </c>
      <c r="F117" s="291">
        <v>43245</v>
      </c>
      <c r="G117" s="396">
        <v>0.11</v>
      </c>
      <c r="H117" s="322">
        <v>8.871</v>
      </c>
      <c r="I117" s="322">
        <v>8.85</v>
      </c>
      <c r="J117" s="322">
        <v>8.848</v>
      </c>
      <c r="K117" s="39"/>
      <c r="L117" s="40"/>
      <c r="M117" s="39"/>
      <c r="N117" s="97"/>
      <c r="O117" s="39"/>
      <c r="P117" s="39"/>
      <c r="Q117" s="39"/>
    </row>
    <row r="118" spans="2:14" ht="16.5" customHeight="1" thickBot="1" thickTop="1">
      <c r="B118" s="389">
        <f t="shared" si="10"/>
        <v>98</v>
      </c>
      <c r="C118" s="397" t="s">
        <v>161</v>
      </c>
      <c r="D118" s="290" t="s">
        <v>16</v>
      </c>
      <c r="E118" s="376">
        <v>39699</v>
      </c>
      <c r="F118" s="291">
        <v>43235</v>
      </c>
      <c r="G118" s="396">
        <v>3.415</v>
      </c>
      <c r="H118" s="301">
        <v>125.596</v>
      </c>
      <c r="I118" s="301">
        <v>120.789</v>
      </c>
      <c r="J118" s="301">
        <v>120.802</v>
      </c>
      <c r="K118" s="39"/>
      <c r="L118" s="40"/>
      <c r="M118" s="39"/>
      <c r="N118" s="97"/>
    </row>
    <row r="119" spans="2:14" ht="16.5" customHeight="1" thickBot="1" thickTop="1">
      <c r="B119" s="389">
        <f t="shared" si="10"/>
        <v>99</v>
      </c>
      <c r="C119" s="392" t="s">
        <v>162</v>
      </c>
      <c r="D119" s="378" t="s">
        <v>36</v>
      </c>
      <c r="E119" s="376">
        <v>40725</v>
      </c>
      <c r="F119" s="398">
        <v>43250</v>
      </c>
      <c r="G119" s="399">
        <v>0.965</v>
      </c>
      <c r="H119" s="301">
        <v>86.052</v>
      </c>
      <c r="I119" s="301">
        <v>83.96</v>
      </c>
      <c r="J119" s="301">
        <v>84.057</v>
      </c>
      <c r="K119" s="39"/>
      <c r="L119" s="39"/>
      <c r="M119" s="40"/>
      <c r="N119" s="39"/>
    </row>
    <row r="120" spans="1:14" ht="16.5" customHeight="1" thickBot="1" thickTop="1">
      <c r="A120" s="126" t="s">
        <v>73</v>
      </c>
      <c r="B120" s="389">
        <f t="shared" si="10"/>
        <v>100</v>
      </c>
      <c r="C120" s="392" t="s">
        <v>163</v>
      </c>
      <c r="D120" s="378" t="s">
        <v>36</v>
      </c>
      <c r="E120" s="400">
        <v>40725</v>
      </c>
      <c r="F120" s="398">
        <v>43250</v>
      </c>
      <c r="G120" s="401">
        <v>0.599</v>
      </c>
      <c r="H120" s="322">
        <v>87.477</v>
      </c>
      <c r="I120" s="322">
        <v>85.128</v>
      </c>
      <c r="J120" s="322">
        <v>85.176</v>
      </c>
      <c r="K120" s="39"/>
      <c r="L120" s="39"/>
      <c r="M120" s="40"/>
      <c r="N120" s="39"/>
    </row>
    <row r="121" spans="2:17" s="93" customFormat="1" ht="16.5" customHeight="1" thickTop="1">
      <c r="B121" s="389">
        <f t="shared" si="10"/>
        <v>101</v>
      </c>
      <c r="C121" s="402" t="s">
        <v>164</v>
      </c>
      <c r="D121" s="403" t="s">
        <v>38</v>
      </c>
      <c r="E121" s="404">
        <v>40910</v>
      </c>
      <c r="F121" s="291">
        <v>43248</v>
      </c>
      <c r="G121" s="405">
        <v>3.644</v>
      </c>
      <c r="H121" s="322">
        <v>100.297</v>
      </c>
      <c r="I121" s="322">
        <v>99.544</v>
      </c>
      <c r="J121" s="322">
        <v>99.424</v>
      </c>
      <c r="K121" s="406"/>
      <c r="L121" s="407"/>
      <c r="M121" s="406"/>
      <c r="N121" s="408"/>
      <c r="O121" s="39"/>
      <c r="P121" s="39"/>
      <c r="Q121" s="39"/>
    </row>
    <row r="122" spans="2:14" ht="16.5" customHeight="1">
      <c r="B122" s="389">
        <f t="shared" si="10"/>
        <v>102</v>
      </c>
      <c r="C122" s="409" t="s">
        <v>165</v>
      </c>
      <c r="D122" s="410" t="s">
        <v>14</v>
      </c>
      <c r="E122" s="398">
        <v>41904</v>
      </c>
      <c r="F122" s="411">
        <v>43208</v>
      </c>
      <c r="G122" s="405">
        <v>1.09</v>
      </c>
      <c r="H122" s="301">
        <v>108.902</v>
      </c>
      <c r="I122" s="301">
        <v>110.57</v>
      </c>
      <c r="J122" s="301">
        <v>110.188</v>
      </c>
      <c r="K122" s="412"/>
      <c r="L122" s="413"/>
      <c r="M122" s="412"/>
      <c r="N122" s="414"/>
    </row>
    <row r="123" spans="2:14" ht="16.5" customHeight="1">
      <c r="B123" s="389">
        <f t="shared" si="10"/>
        <v>103</v>
      </c>
      <c r="C123" s="415" t="s">
        <v>166</v>
      </c>
      <c r="D123" s="416" t="s">
        <v>16</v>
      </c>
      <c r="E123" s="417">
        <v>42388</v>
      </c>
      <c r="F123" s="398">
        <v>43236</v>
      </c>
      <c r="G123" s="293">
        <v>1.829</v>
      </c>
      <c r="H123" s="301">
        <v>97.714</v>
      </c>
      <c r="I123" s="301">
        <v>95.557</v>
      </c>
      <c r="J123" s="301">
        <v>95.528</v>
      </c>
      <c r="K123" s="412"/>
      <c r="L123" s="413"/>
      <c r="M123" s="412"/>
      <c r="N123" s="414"/>
    </row>
    <row r="124" spans="2:14" ht="16.5" customHeight="1">
      <c r="B124" s="389">
        <f t="shared" si="10"/>
        <v>104</v>
      </c>
      <c r="C124" s="415" t="s">
        <v>167</v>
      </c>
      <c r="D124" s="416" t="s">
        <v>34</v>
      </c>
      <c r="E124" s="417">
        <v>42741</v>
      </c>
      <c r="F124" s="418" t="s">
        <v>138</v>
      </c>
      <c r="G124" s="419" t="s">
        <v>138</v>
      </c>
      <c r="H124" s="301">
        <v>10.234</v>
      </c>
      <c r="I124" s="301">
        <v>10.406</v>
      </c>
      <c r="J124" s="301">
        <v>10.406</v>
      </c>
      <c r="K124" s="420"/>
      <c r="L124" s="413"/>
      <c r="M124" s="420"/>
      <c r="N124" s="414"/>
    </row>
    <row r="125" spans="2:14" ht="16.5" customHeight="1">
      <c r="B125" s="421">
        <f t="shared" si="10"/>
        <v>105</v>
      </c>
      <c r="C125" s="422" t="s">
        <v>168</v>
      </c>
      <c r="D125" s="423" t="s">
        <v>26</v>
      </c>
      <c r="E125" s="424">
        <v>43087</v>
      </c>
      <c r="F125" s="425" t="s">
        <v>138</v>
      </c>
      <c r="G125" s="426" t="s">
        <v>138</v>
      </c>
      <c r="H125" s="322">
        <v>100.049</v>
      </c>
      <c r="I125" s="322">
        <v>99.905</v>
      </c>
      <c r="J125" s="322">
        <v>99.907</v>
      </c>
      <c r="K125" s="427"/>
      <c r="L125" s="428"/>
      <c r="M125" s="427"/>
      <c r="N125" s="429"/>
    </row>
    <row r="126" spans="2:14" ht="16.5" customHeight="1" thickBot="1">
      <c r="B126" s="430">
        <f t="shared" si="10"/>
        <v>106</v>
      </c>
      <c r="C126" s="431" t="s">
        <v>169</v>
      </c>
      <c r="D126" s="432" t="s">
        <v>12</v>
      </c>
      <c r="E126" s="384">
        <v>39097</v>
      </c>
      <c r="F126" s="384">
        <v>43213</v>
      </c>
      <c r="G126" s="433">
        <v>4.174</v>
      </c>
      <c r="H126" s="202">
        <v>162.324</v>
      </c>
      <c r="I126" s="202">
        <v>166.459</v>
      </c>
      <c r="J126" s="202">
        <v>166.12</v>
      </c>
      <c r="K126" s="434"/>
      <c r="L126" s="435"/>
      <c r="M126" s="436"/>
      <c r="N126" s="435"/>
    </row>
    <row r="127" spans="2:13" ht="13.5" customHeight="1" thickBot="1" thickTop="1">
      <c r="B127" s="348" t="s">
        <v>170</v>
      </c>
      <c r="C127" s="77"/>
      <c r="D127" s="77"/>
      <c r="E127" s="77"/>
      <c r="F127" s="77"/>
      <c r="G127" s="77"/>
      <c r="H127" s="77"/>
      <c r="I127" s="77"/>
      <c r="J127" s="127"/>
      <c r="M127" s="203"/>
    </row>
    <row r="128" spans="2:13" ht="16.5" customHeight="1" thickBot="1" thickTop="1">
      <c r="B128" s="421">
        <v>107</v>
      </c>
      <c r="C128" s="437" t="s">
        <v>171</v>
      </c>
      <c r="D128" s="378" t="s">
        <v>24</v>
      </c>
      <c r="E128" s="376">
        <v>40630</v>
      </c>
      <c r="F128" s="398">
        <v>43250</v>
      </c>
      <c r="G128" s="438">
        <v>1.896</v>
      </c>
      <c r="H128" s="439">
        <v>111.307</v>
      </c>
      <c r="I128" s="440">
        <v>114.022</v>
      </c>
      <c r="J128" s="440">
        <v>113.327</v>
      </c>
      <c r="K128" s="221" t="s">
        <v>85</v>
      </c>
      <c r="M128" s="211">
        <f>+(J128-I128)/I128</f>
        <v>-0.00609531493922232</v>
      </c>
    </row>
    <row r="129" spans="2:13" ht="16.5" customHeight="1" thickBot="1" thickTop="1">
      <c r="B129" s="421">
        <f>B128+1</f>
        <v>108</v>
      </c>
      <c r="C129" s="441" t="s">
        <v>172</v>
      </c>
      <c r="D129" s="442" t="s">
        <v>173</v>
      </c>
      <c r="E129" s="443">
        <v>40543</v>
      </c>
      <c r="F129" s="444">
        <v>43245</v>
      </c>
      <c r="G129" s="445">
        <v>0.996</v>
      </c>
      <c r="H129" s="322">
        <v>112.317</v>
      </c>
      <c r="I129" s="322">
        <v>113.095</v>
      </c>
      <c r="J129" s="322">
        <v>113.768</v>
      </c>
      <c r="K129" s="210" t="s">
        <v>75</v>
      </c>
      <c r="M129" s="211" t="e">
        <f>+(#REF!-I129)/I129</f>
        <v>#REF!</v>
      </c>
    </row>
    <row r="130" spans="2:13" ht="16.5" customHeight="1" thickBot="1" thickTop="1">
      <c r="B130" s="421">
        <f aca="true" t="shared" si="11" ref="B130:B143">B129+1</f>
        <v>109</v>
      </c>
      <c r="C130" s="392" t="s">
        <v>174</v>
      </c>
      <c r="D130" s="446" t="s">
        <v>173</v>
      </c>
      <c r="E130" s="400">
        <v>40543</v>
      </c>
      <c r="F130" s="444">
        <v>43245</v>
      </c>
      <c r="G130" s="447">
        <v>0.833</v>
      </c>
      <c r="H130" s="322">
        <v>120.156</v>
      </c>
      <c r="I130" s="322">
        <v>122.405</v>
      </c>
      <c r="J130" s="322">
        <v>123.797</v>
      </c>
      <c r="K130" s="210" t="s">
        <v>75</v>
      </c>
      <c r="M130" s="211">
        <f aca="true" t="shared" si="12" ref="M130:M135">+(J130-I130)/I130</f>
        <v>0.011372084473673428</v>
      </c>
    </row>
    <row r="131" spans="2:13" ht="16.5" customHeight="1" thickBot="1" thickTop="1">
      <c r="B131" s="421">
        <f t="shared" si="11"/>
        <v>110</v>
      </c>
      <c r="C131" s="448" t="s">
        <v>175</v>
      </c>
      <c r="D131" s="378" t="s">
        <v>20</v>
      </c>
      <c r="E131" s="400">
        <v>38671</v>
      </c>
      <c r="F131" s="444">
        <v>43241</v>
      </c>
      <c r="G131" s="445">
        <v>1.437</v>
      </c>
      <c r="H131" s="449">
        <v>206.41</v>
      </c>
      <c r="I131" s="449">
        <v>209.503</v>
      </c>
      <c r="J131" s="449">
        <v>207.602</v>
      </c>
      <c r="K131" s="215" t="s">
        <v>77</v>
      </c>
      <c r="M131" s="211">
        <f t="shared" si="12"/>
        <v>-0.009073855744309066</v>
      </c>
    </row>
    <row r="132" spans="2:14" ht="16.5" customHeight="1" thickBot="1" thickTop="1">
      <c r="B132" s="421">
        <f t="shared" si="11"/>
        <v>111</v>
      </c>
      <c r="C132" s="448" t="s">
        <v>176</v>
      </c>
      <c r="D132" s="378" t="s">
        <v>20</v>
      </c>
      <c r="E132" s="400">
        <v>38671</v>
      </c>
      <c r="F132" s="444">
        <v>43241</v>
      </c>
      <c r="G132" s="405">
        <v>1.695</v>
      </c>
      <c r="H132" s="322">
        <v>187.875</v>
      </c>
      <c r="I132" s="450">
        <v>189.982</v>
      </c>
      <c r="J132" s="450">
        <v>188.962</v>
      </c>
      <c r="K132" s="97" t="s">
        <v>77</v>
      </c>
      <c r="L132" s="39"/>
      <c r="M132" s="40">
        <f t="shared" si="12"/>
        <v>-0.005368929688075766</v>
      </c>
      <c r="N132" s="39"/>
    </row>
    <row r="133" spans="1:14" s="8" customFormat="1" ht="16.5" customHeight="1" thickBot="1" thickTop="1">
      <c r="A133" s="126"/>
      <c r="B133" s="421">
        <f t="shared" si="11"/>
        <v>112</v>
      </c>
      <c r="C133" s="390" t="s">
        <v>177</v>
      </c>
      <c r="D133" s="378" t="s">
        <v>20</v>
      </c>
      <c r="E133" s="400">
        <v>38671</v>
      </c>
      <c r="F133" s="444">
        <v>43241</v>
      </c>
      <c r="G133" s="405">
        <v>3.647</v>
      </c>
      <c r="H133" s="322">
        <v>163.505</v>
      </c>
      <c r="I133" s="450">
        <v>165.027</v>
      </c>
      <c r="J133" s="450">
        <v>164.456</v>
      </c>
      <c r="K133" s="97" t="s">
        <v>77</v>
      </c>
      <c r="L133" s="39"/>
      <c r="M133" s="40">
        <f t="shared" si="12"/>
        <v>-0.0034600398722633144</v>
      </c>
      <c r="N133" s="39"/>
    </row>
    <row r="134" spans="1:13" s="8" customFormat="1" ht="16.5" customHeight="1" thickBot="1" thickTop="1">
      <c r="A134" s="126"/>
      <c r="B134" s="421">
        <f t="shared" si="11"/>
        <v>113</v>
      </c>
      <c r="C134" s="392" t="s">
        <v>178</v>
      </c>
      <c r="D134" s="378" t="s">
        <v>20</v>
      </c>
      <c r="E134" s="400">
        <v>40014</v>
      </c>
      <c r="F134" s="451" t="s">
        <v>179</v>
      </c>
      <c r="G134" s="401" t="s">
        <v>179</v>
      </c>
      <c r="H134" s="322">
        <v>24.302</v>
      </c>
      <c r="I134" s="450">
        <v>25.207</v>
      </c>
      <c r="J134" s="450">
        <v>24.842</v>
      </c>
      <c r="K134" s="215" t="s">
        <v>77</v>
      </c>
      <c r="M134" s="211">
        <f t="shared" si="12"/>
        <v>-0.014480104732812393</v>
      </c>
    </row>
    <row r="135" spans="1:13" s="8" customFormat="1" ht="16.5" customHeight="1" thickBot="1" thickTop="1">
      <c r="A135" s="126"/>
      <c r="B135" s="421">
        <f t="shared" si="11"/>
        <v>114</v>
      </c>
      <c r="C135" s="392" t="s">
        <v>180</v>
      </c>
      <c r="D135" s="378" t="s">
        <v>20</v>
      </c>
      <c r="E135" s="400">
        <v>40455</v>
      </c>
      <c r="F135" s="411" t="s">
        <v>179</v>
      </c>
      <c r="G135" s="401" t="s">
        <v>179</v>
      </c>
      <c r="H135" s="322">
        <v>145.463</v>
      </c>
      <c r="I135" s="450">
        <v>146.608</v>
      </c>
      <c r="J135" s="450">
        <v>145.616</v>
      </c>
      <c r="K135" s="215" t="s">
        <v>77</v>
      </c>
      <c r="M135" s="211">
        <f t="shared" si="12"/>
        <v>-0.006766342900796615</v>
      </c>
    </row>
    <row r="136" spans="1:13" s="8" customFormat="1" ht="16.5" customHeight="1" thickBot="1" thickTop="1">
      <c r="A136" s="126"/>
      <c r="B136" s="421">
        <f t="shared" si="11"/>
        <v>115</v>
      </c>
      <c r="C136" s="392" t="s">
        <v>181</v>
      </c>
      <c r="D136" s="378" t="s">
        <v>182</v>
      </c>
      <c r="E136" s="400">
        <v>40240</v>
      </c>
      <c r="F136" s="398">
        <v>43250</v>
      </c>
      <c r="G136" s="401">
        <v>1.972</v>
      </c>
      <c r="H136" s="322">
        <v>128.46</v>
      </c>
      <c r="I136" s="450">
        <v>129.937</v>
      </c>
      <c r="J136" s="450">
        <v>129.292</v>
      </c>
      <c r="K136" s="221" t="s">
        <v>85</v>
      </c>
      <c r="M136" s="211" t="e">
        <f>+(I136-#REF!)/#REF!</f>
        <v>#REF!</v>
      </c>
    </row>
    <row r="137" spans="1:14" s="8" customFormat="1" ht="16.5" customHeight="1" thickBot="1" thickTop="1">
      <c r="A137" s="126"/>
      <c r="B137" s="421">
        <f t="shared" si="11"/>
        <v>116</v>
      </c>
      <c r="C137" s="402" t="s">
        <v>183</v>
      </c>
      <c r="D137" s="403" t="s">
        <v>38</v>
      </c>
      <c r="E137" s="452">
        <v>40147</v>
      </c>
      <c r="F137" s="411">
        <v>41418</v>
      </c>
      <c r="G137" s="405" t="s">
        <v>184</v>
      </c>
      <c r="H137" s="322">
        <v>9549.089</v>
      </c>
      <c r="I137" s="450">
        <v>9455.416</v>
      </c>
      <c r="J137" s="450">
        <v>9284.567</v>
      </c>
      <c r="K137" s="453" t="s">
        <v>77</v>
      </c>
      <c r="L137" s="454"/>
      <c r="M137" s="455">
        <f aca="true" t="shared" si="13" ref="M137">+(J137-I137)/I137</f>
        <v>-0.01806890357864743</v>
      </c>
      <c r="N137" s="454"/>
    </row>
    <row r="138" spans="1:13" s="8" customFormat="1" ht="16.5" customHeight="1" thickBot="1" thickTop="1">
      <c r="A138" s="126"/>
      <c r="B138" s="421">
        <f t="shared" si="11"/>
        <v>117</v>
      </c>
      <c r="C138" s="402" t="s">
        <v>185</v>
      </c>
      <c r="D138" s="403" t="s">
        <v>38</v>
      </c>
      <c r="E138" s="456">
        <v>41984</v>
      </c>
      <c r="F138" s="457" t="s">
        <v>179</v>
      </c>
      <c r="G138" s="458" t="s">
        <v>179</v>
      </c>
      <c r="H138" s="449">
        <v>75.46</v>
      </c>
      <c r="I138" s="459">
        <v>74.843</v>
      </c>
      <c r="J138" s="459">
        <v>76.849</v>
      </c>
      <c r="K138" s="215" t="s">
        <v>77</v>
      </c>
      <c r="M138" s="211">
        <f>+(J138-I138)/I138</f>
        <v>0.02680277380650161</v>
      </c>
    </row>
    <row r="139" spans="1:13" s="8" customFormat="1" ht="16.5" customHeight="1" thickTop="1">
      <c r="A139" s="126"/>
      <c r="B139" s="421">
        <f t="shared" si="11"/>
        <v>118</v>
      </c>
      <c r="C139" s="460" t="s">
        <v>186</v>
      </c>
      <c r="D139" s="461" t="s">
        <v>68</v>
      </c>
      <c r="E139" s="462">
        <v>42170</v>
      </c>
      <c r="F139" s="444">
        <v>43235</v>
      </c>
      <c r="G139" s="463">
        <v>15.347</v>
      </c>
      <c r="H139" s="322">
        <v>1047.449</v>
      </c>
      <c r="I139" s="322">
        <v>1076.729</v>
      </c>
      <c r="J139" s="322">
        <v>1077.583</v>
      </c>
      <c r="K139" s="215"/>
      <c r="M139" s="225">
        <f aca="true" t="shared" si="14" ref="M139:M143">+(J139-I139)/I139</f>
        <v>0.0007931429356876631</v>
      </c>
    </row>
    <row r="140" spans="1:13" s="8" customFormat="1" ht="16.5" customHeight="1">
      <c r="A140" s="126"/>
      <c r="B140" s="421">
        <f t="shared" si="11"/>
        <v>119</v>
      </c>
      <c r="C140" s="464" t="s">
        <v>187</v>
      </c>
      <c r="D140" s="461" t="s">
        <v>10</v>
      </c>
      <c r="E140" s="404">
        <v>42352</v>
      </c>
      <c r="F140" s="444">
        <v>43245</v>
      </c>
      <c r="G140" s="463">
        <v>89.22</v>
      </c>
      <c r="H140" s="322">
        <v>5956.682</v>
      </c>
      <c r="I140" s="322">
        <v>6024.727</v>
      </c>
      <c r="J140" s="322">
        <v>5966.286</v>
      </c>
      <c r="K140" s="215"/>
      <c r="M140" s="225">
        <f t="shared" si="14"/>
        <v>-0.009700190564651278</v>
      </c>
    </row>
    <row r="141" spans="1:14" s="8" customFormat="1" ht="16.5" customHeight="1">
      <c r="A141" s="126"/>
      <c r="B141" s="421">
        <f t="shared" si="11"/>
        <v>120</v>
      </c>
      <c r="C141" s="465" t="s">
        <v>188</v>
      </c>
      <c r="D141" s="466" t="s">
        <v>34</v>
      </c>
      <c r="E141" s="467">
        <v>42580</v>
      </c>
      <c r="F141" s="444">
        <v>43245</v>
      </c>
      <c r="G141" s="468">
        <v>119.161</v>
      </c>
      <c r="H141" s="322">
        <v>5259.834</v>
      </c>
      <c r="I141" s="469">
        <v>5325.393</v>
      </c>
      <c r="J141" s="469">
        <v>5268.848</v>
      </c>
      <c r="K141" s="470"/>
      <c r="L141" s="471"/>
      <c r="M141" s="472">
        <f t="shared" si="14"/>
        <v>-0.010617995704730163</v>
      </c>
      <c r="N141" s="471"/>
    </row>
    <row r="142" spans="1:14" s="8" customFormat="1" ht="16.5" customHeight="1">
      <c r="A142" s="126"/>
      <c r="B142" s="421">
        <f t="shared" si="11"/>
        <v>121</v>
      </c>
      <c r="C142" s="473" t="s">
        <v>189</v>
      </c>
      <c r="D142" s="474" t="s">
        <v>24</v>
      </c>
      <c r="E142" s="475">
        <v>42920</v>
      </c>
      <c r="F142" s="476">
        <v>43250</v>
      </c>
      <c r="G142" s="438">
        <v>0.58</v>
      </c>
      <c r="H142" s="322">
        <v>91.894</v>
      </c>
      <c r="I142" s="469">
        <v>95.224</v>
      </c>
      <c r="J142" s="469">
        <v>94.223</v>
      </c>
      <c r="K142" s="477"/>
      <c r="L142" s="478"/>
      <c r="M142" s="479">
        <f t="shared" si="14"/>
        <v>-0.01051205578425612</v>
      </c>
      <c r="N142" s="478"/>
    </row>
    <row r="143" spans="1:14" s="8" customFormat="1" ht="16.5" customHeight="1" thickBot="1">
      <c r="A143" s="126"/>
      <c r="B143" s="421">
        <f t="shared" si="11"/>
        <v>122</v>
      </c>
      <c r="C143" s="464" t="s">
        <v>190</v>
      </c>
      <c r="D143" s="461" t="s">
        <v>10</v>
      </c>
      <c r="E143" s="480">
        <v>43416</v>
      </c>
      <c r="F143" s="476" t="s">
        <v>138</v>
      </c>
      <c r="G143" s="438" t="s">
        <v>138</v>
      </c>
      <c r="H143" s="481">
        <v>5000</v>
      </c>
      <c r="I143" s="482">
        <v>5000</v>
      </c>
      <c r="J143" s="482">
        <v>5000</v>
      </c>
      <c r="K143" s="477"/>
      <c r="L143" s="478"/>
      <c r="M143" s="479">
        <f t="shared" si="14"/>
        <v>0</v>
      </c>
      <c r="N143" s="478"/>
    </row>
    <row r="144" spans="1:14" s="8" customFormat="1" ht="13.5" customHeight="1" thickBot="1" thickTop="1">
      <c r="A144" s="126"/>
      <c r="B144" s="483" t="s">
        <v>191</v>
      </c>
      <c r="C144" s="286"/>
      <c r="D144" s="286"/>
      <c r="E144" s="286"/>
      <c r="F144" s="286"/>
      <c r="G144" s="286"/>
      <c r="H144" s="286"/>
      <c r="I144" s="286"/>
      <c r="J144" s="287"/>
      <c r="K144" s="329"/>
      <c r="L144" s="329"/>
      <c r="M144" s="203"/>
      <c r="N144" s="329"/>
    </row>
    <row r="145" spans="1:14" s="8" customFormat="1" ht="16.5" customHeight="1" thickBot="1" thickTop="1">
      <c r="A145" s="126"/>
      <c r="B145" s="484">
        <v>123</v>
      </c>
      <c r="C145" s="485" t="s">
        <v>192</v>
      </c>
      <c r="D145" s="352" t="s">
        <v>135</v>
      </c>
      <c r="E145" s="486">
        <v>42024</v>
      </c>
      <c r="F145" s="487">
        <v>43251</v>
      </c>
      <c r="G145" s="488">
        <v>2.534</v>
      </c>
      <c r="H145" s="489">
        <v>123.003</v>
      </c>
      <c r="I145" s="489">
        <v>119.866</v>
      </c>
      <c r="J145" s="489">
        <v>119.808</v>
      </c>
      <c r="K145" s="265" t="s">
        <v>77</v>
      </c>
      <c r="L145" s="31"/>
      <c r="M145" s="490">
        <f>+(J145-I145)/I145</f>
        <v>-0.00048387365891906564</v>
      </c>
      <c r="N145" s="31"/>
    </row>
    <row r="146" spans="1:13" s="8" customFormat="1" ht="16.5" customHeight="1" thickBot="1" thickTop="1">
      <c r="A146" s="126"/>
      <c r="B146" s="348" t="s">
        <v>193</v>
      </c>
      <c r="C146" s="77"/>
      <c r="D146" s="77"/>
      <c r="E146" s="77"/>
      <c r="F146" s="77"/>
      <c r="G146" s="77"/>
      <c r="H146" s="77"/>
      <c r="I146" s="77"/>
      <c r="J146" s="127"/>
      <c r="M146" s="203"/>
    </row>
    <row r="147" spans="1:13" s="8" customFormat="1" ht="16.5" customHeight="1" thickBot="1" thickTop="1">
      <c r="A147" s="126"/>
      <c r="B147" s="430">
        <v>124</v>
      </c>
      <c r="C147" s="491" t="s">
        <v>194</v>
      </c>
      <c r="D147" s="492" t="s">
        <v>12</v>
      </c>
      <c r="E147" s="384">
        <v>42506</v>
      </c>
      <c r="F147" s="493">
        <v>43213</v>
      </c>
      <c r="G147" s="494">
        <v>176.964</v>
      </c>
      <c r="H147" s="495">
        <v>11963.015</v>
      </c>
      <c r="I147" s="495">
        <v>12173.17</v>
      </c>
      <c r="J147" s="495">
        <v>12226.67</v>
      </c>
      <c r="K147" s="215" t="s">
        <v>77</v>
      </c>
      <c r="M147" s="211">
        <f>+(J147-I147)/I147</f>
        <v>0.004394911103681292</v>
      </c>
    </row>
    <row r="148" spans="2:13" s="496" customFormat="1" ht="21.75" customHeight="1" thickTop="1">
      <c r="B148" s="497" t="s">
        <v>195</v>
      </c>
      <c r="C148" s="8"/>
      <c r="D148" s="498"/>
      <c r="E148" s="499"/>
      <c r="F148" s="500"/>
      <c r="G148" s="499"/>
      <c r="H148" s="500"/>
      <c r="I148" s="500"/>
      <c r="J148" s="501"/>
      <c r="M148" s="502"/>
    </row>
    <row r="149" spans="2:13" s="496" customFormat="1" ht="15.75" customHeight="1">
      <c r="B149" s="497" t="s">
        <v>196</v>
      </c>
      <c r="C149" s="498"/>
      <c r="D149" s="498"/>
      <c r="E149" s="499"/>
      <c r="F149" s="499"/>
      <c r="G149" s="499"/>
      <c r="H149" s="500"/>
      <c r="I149" s="500"/>
      <c r="J149" s="501"/>
      <c r="M149" s="502"/>
    </row>
    <row r="150" spans="2:13" s="496" customFormat="1" ht="15.75" customHeight="1">
      <c r="B150" s="497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2:13" s="496" customFormat="1" ht="15.75" customHeight="1">
      <c r="B151" s="503" t="s">
        <v>198</v>
      </c>
      <c r="C151" s="498"/>
      <c r="D151" s="498"/>
      <c r="E151" s="499"/>
      <c r="F151" s="499" t="s">
        <v>199</v>
      </c>
      <c r="G151" s="499"/>
      <c r="H151" s="500"/>
      <c r="I151" s="500"/>
      <c r="J151" s="501"/>
      <c r="M151" s="502"/>
    </row>
    <row r="152" spans="2:13" s="496" customFormat="1" ht="15.75" customHeight="1">
      <c r="B152" s="503" t="s">
        <v>200</v>
      </c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2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2:13" s="496" customFormat="1" ht="15.75" customHeight="1">
      <c r="B154" s="503"/>
      <c r="C154" s="498"/>
      <c r="D154" s="498"/>
      <c r="E154" s="499"/>
      <c r="F154" s="499"/>
      <c r="G154" s="499"/>
      <c r="H154" s="500"/>
      <c r="I154" s="500"/>
      <c r="J154" s="501"/>
      <c r="M154" s="502"/>
    </row>
    <row r="155" spans="2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2:13" s="496" customFormat="1" ht="15.75" customHeight="1">
      <c r="B156" s="503"/>
      <c r="C156" s="498"/>
      <c r="D156" s="498" t="s">
        <v>28</v>
      </c>
      <c r="E156" s="499"/>
      <c r="F156" s="499"/>
      <c r="G156" s="499"/>
      <c r="H156" s="500"/>
      <c r="I156" s="500"/>
      <c r="J156" s="501"/>
      <c r="M156" s="502"/>
    </row>
    <row r="157" spans="2:13" s="496" customFormat="1" ht="15.7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2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2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2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2:13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2:13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2:13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2:13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2:13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2:13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2:13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2:13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2:13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502"/>
    </row>
    <row r="506" spans="2:13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502"/>
    </row>
    <row r="507" spans="2:13" s="496" customFormat="1" ht="15.75" customHeight="1">
      <c r="B507" s="503"/>
      <c r="C507" s="498"/>
      <c r="D507" s="498"/>
      <c r="E507" s="499"/>
      <c r="F507" s="499"/>
      <c r="G507" s="499"/>
      <c r="H507" s="500"/>
      <c r="I507" s="500"/>
      <c r="J507" s="501"/>
      <c r="M507" s="9"/>
    </row>
    <row r="508" spans="2:13" s="496" customFormat="1" ht="15.75" customHeight="1">
      <c r="B508" s="503"/>
      <c r="C508" s="498"/>
      <c r="D508" s="498"/>
      <c r="E508" s="499"/>
      <c r="F508" s="499"/>
      <c r="G508" s="499"/>
      <c r="H508" s="500"/>
      <c r="I508" s="500"/>
      <c r="J508" s="501"/>
      <c r="M508" s="9"/>
    </row>
    <row r="509" spans="1:17" s="169" customFormat="1" ht="15.75" customHeight="1">
      <c r="A509" s="126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6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6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6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6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6"/>
      <c r="B514" s="503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6"/>
      <c r="B515" s="503"/>
      <c r="C515" s="498"/>
      <c r="D515" s="498"/>
      <c r="E515" s="499"/>
      <c r="F515" s="499"/>
      <c r="G515" s="499"/>
      <c r="H515" s="500"/>
      <c r="I515" s="500"/>
      <c r="J515" s="501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6"/>
      <c r="B516" s="497"/>
      <c r="C516" s="498"/>
      <c r="D516" s="498"/>
      <c r="E516" s="499"/>
      <c r="F516" s="499"/>
      <c r="G516" s="499"/>
      <c r="H516" s="500"/>
      <c r="I516" s="500"/>
      <c r="J516" s="501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6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6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6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6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6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6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6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6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6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6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6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6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6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6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6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6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6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6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6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6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6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6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6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6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6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6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6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6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6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6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6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6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6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6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6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6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6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6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6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6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6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6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6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6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6"/>
      <c r="B561" s="497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6"/>
      <c r="B562" s="497"/>
      <c r="C562" s="8"/>
      <c r="D562" s="8"/>
      <c r="E562" s="8"/>
      <c r="F562" s="8"/>
      <c r="G562" s="8"/>
      <c r="H562" s="478"/>
      <c r="I562" s="478"/>
      <c r="J562" s="504"/>
      <c r="K562" s="8"/>
      <c r="L562" s="8"/>
      <c r="M562" s="9"/>
      <c r="N562" s="8"/>
      <c r="O562" s="31"/>
      <c r="P562" s="31"/>
      <c r="Q562" s="31"/>
    </row>
    <row r="563" spans="1:17" s="169" customFormat="1" ht="15.75" customHeight="1">
      <c r="A563" s="126"/>
      <c r="B563" s="503"/>
      <c r="C563" s="8"/>
      <c r="D563" s="8"/>
      <c r="E563" s="8"/>
      <c r="F563" s="8"/>
      <c r="G563" s="8"/>
      <c r="H563" s="478"/>
      <c r="I563" s="478"/>
      <c r="J563" s="504"/>
      <c r="K563" s="8"/>
      <c r="L563" s="8"/>
      <c r="M563" s="9"/>
      <c r="N563" s="8"/>
      <c r="O563" s="31"/>
      <c r="P563" s="31"/>
      <c r="Q563" s="31"/>
    </row>
    <row r="564" spans="1:17" s="169" customFormat="1" ht="15.75" customHeight="1">
      <c r="A564" s="126"/>
      <c r="B564" s="503"/>
      <c r="C564" s="498"/>
      <c r="D564" s="498"/>
      <c r="E564" s="499"/>
      <c r="F564" s="499"/>
      <c r="G564" s="499"/>
      <c r="H564" s="500"/>
      <c r="I564" s="500"/>
      <c r="J564" s="501"/>
      <c r="K564" s="8"/>
      <c r="L564" s="8"/>
      <c r="M564" s="9"/>
      <c r="N564" s="8"/>
      <c r="O564" s="31"/>
      <c r="P564" s="31"/>
      <c r="Q564" s="31"/>
    </row>
    <row r="578" spans="2:17" s="506" customFormat="1" ht="18.75" customHeight="1">
      <c r="B578" s="503"/>
      <c r="C578" s="505"/>
      <c r="D578" s="498"/>
      <c r="E578" s="499"/>
      <c r="F578" s="499"/>
      <c r="G578" s="499"/>
      <c r="H578" s="500"/>
      <c r="I578" s="500"/>
      <c r="J578" s="501"/>
      <c r="K578" s="8"/>
      <c r="L578" s="8"/>
      <c r="M578" s="9"/>
      <c r="N578" s="8"/>
      <c r="O578" s="498"/>
      <c r="P578" s="498"/>
      <c r="Q578" s="498"/>
    </row>
    <row r="594" spans="1:14" s="499" customFormat="1" ht="15">
      <c r="A594" s="126"/>
      <c r="B594" s="503"/>
      <c r="C594" s="498"/>
      <c r="D594" s="498"/>
      <c r="H594" s="500"/>
      <c r="I594" s="500"/>
      <c r="J594" s="501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2019-01-30T14:52:06Z</dcterms:created>
  <dcterms:modified xsi:type="dcterms:W3CDTF">2019-01-30T14:52:34Z</dcterms:modified>
  <cp:category/>
  <cp:version/>
  <cp:contentType/>
  <cp:contentStatus/>
</cp:coreProperties>
</file>