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 firstSheet="8" activeTab="16"/>
  </bookViews>
  <sheets>
    <sheet name="1-11-2018 " sheetId="43" r:id="rId1"/>
    <sheet name="2-11-2018" sheetId="44" r:id="rId2"/>
    <sheet name="5-11-2018" sheetId="48" r:id="rId3"/>
    <sheet name="6-11-2018" sheetId="49" r:id="rId4"/>
    <sheet name="7-11-2018" sheetId="50" r:id="rId5"/>
    <sheet name="8-11-2018" sheetId="51" r:id="rId6"/>
    <sheet name="9-11-2018" sheetId="53" r:id="rId7"/>
    <sheet name="12-11-2018" sheetId="54" r:id="rId8"/>
    <sheet name="13-11-2018" sheetId="55" r:id="rId9"/>
    <sheet name="14-11-2018" sheetId="56" r:id="rId10"/>
    <sheet name="15-11-2018" sheetId="57" r:id="rId11"/>
    <sheet name="16-11-2018 " sheetId="58" r:id="rId12"/>
    <sheet name="19-11-2018" sheetId="59" r:id="rId13"/>
    <sheet name="21-11-2018" sheetId="60" r:id="rId14"/>
    <sheet name="22-11-2018" sheetId="61" r:id="rId15"/>
    <sheet name="23-11-2018" sheetId="62" r:id="rId16"/>
    <sheet name="26-11-2018" sheetId="63" r:id="rId17"/>
  </sheets>
  <definedNames>
    <definedName name="_xlnm._FilterDatabase" localSheetId="0" hidden="1">'1-11-2018 '!$A$6:$T$147</definedName>
    <definedName name="_xlnm._FilterDatabase" localSheetId="7" hidden="1">'12-11-2018'!$P$1:$P$593</definedName>
    <definedName name="_xlnm._FilterDatabase" localSheetId="8" hidden="1">'13-11-2018'!$P$1:$P$593</definedName>
    <definedName name="_xlnm._FilterDatabase" localSheetId="9" hidden="1">'14-11-2018'!$P$1:$P$593</definedName>
    <definedName name="_xlnm._FilterDatabase" localSheetId="10" hidden="1">'15-11-2018'!$P$1:$P$593</definedName>
    <definedName name="_xlnm._FilterDatabase" localSheetId="11" hidden="1">'16-11-2018 '!$P$1:$P$593</definedName>
    <definedName name="_xlnm._FilterDatabase" localSheetId="12" hidden="1">'19-11-2018'!$P$1:$P$593</definedName>
    <definedName name="_xlnm._FilterDatabase" localSheetId="13" hidden="1">'21-11-2018'!$P$1:$P$593</definedName>
    <definedName name="_xlnm._FilterDatabase" localSheetId="1" hidden="1">'2-11-2018'!$A$6:$T$147</definedName>
    <definedName name="_xlnm._FilterDatabase" localSheetId="14" hidden="1">'22-11-2018'!$P$1:$P$593</definedName>
    <definedName name="_xlnm._FilterDatabase" localSheetId="15" hidden="1">'23-11-2018'!$P$1:$P$593</definedName>
    <definedName name="_xlnm._FilterDatabase" localSheetId="16" hidden="1">'26-11-2018'!$A$6:$T$150</definedName>
    <definedName name="_xlnm._FilterDatabase" localSheetId="2" hidden="1">'5-11-2018'!$A$6:$T$147</definedName>
    <definedName name="_xlnm._FilterDatabase" localSheetId="3" hidden="1">'6-11-2018'!$A$6:$T$147</definedName>
    <definedName name="_xlnm._FilterDatabase" localSheetId="4" hidden="1">'7-11-2018'!$A$6:$T$147</definedName>
    <definedName name="_xlnm._FilterDatabase" localSheetId="5" hidden="1">'8-11-2018'!$P$1:$P$592</definedName>
    <definedName name="_xlnm._FilterDatabase" localSheetId="6" hidden="1">'9-11-2018'!$P$1:$P$592</definedName>
    <definedName name="_xlnm.Print_Area" localSheetId="0">'1-11-2018 '!$B$1:$P$145</definedName>
    <definedName name="_xlnm.Print_Area" localSheetId="7">'12-11-2018'!$B$1:$P$146</definedName>
    <definedName name="_xlnm.Print_Area" localSheetId="8">'13-11-2018'!$B$1:$P$146</definedName>
    <definedName name="_xlnm.Print_Area" localSheetId="9">'14-11-2018'!$B$1:$P$146</definedName>
    <definedName name="_xlnm.Print_Area" localSheetId="10">'15-11-2018'!$B$1:$P$146</definedName>
    <definedName name="_xlnm.Print_Area" localSheetId="11">'16-11-2018 '!$B$1:$P$146</definedName>
    <definedName name="_xlnm.Print_Area" localSheetId="12">'19-11-2018'!$B$1:$P$146</definedName>
    <definedName name="_xlnm.Print_Area" localSheetId="13">'21-11-2018'!$B$1:$P$146</definedName>
    <definedName name="_xlnm.Print_Area" localSheetId="1">'2-11-2018'!$B$1:$P$145</definedName>
    <definedName name="_xlnm.Print_Area" localSheetId="14">'22-11-2018'!$B$1:$P$146</definedName>
    <definedName name="_xlnm.Print_Area" localSheetId="15">'23-11-2018'!$B$1:$P$146</definedName>
    <definedName name="_xlnm.Print_Area" localSheetId="16">'26-11-2018'!$B$1:$P$146</definedName>
    <definedName name="_xlnm.Print_Area" localSheetId="2">'5-11-2018'!$B$1:$P$145</definedName>
    <definedName name="_xlnm.Print_Area" localSheetId="3">'6-11-2018'!$B$1:$P$145</definedName>
    <definedName name="_xlnm.Print_Area" localSheetId="4">'7-11-2018'!$B$1:$P$145</definedName>
    <definedName name="_xlnm.Print_Area" localSheetId="5">'8-11-2018'!$B$1:$P$145</definedName>
    <definedName name="_xlnm.Print_Area" localSheetId="6">'9-11-2018'!$B$1:$P$145</definedName>
  </definedNames>
  <calcPr calcId="124519"/>
</workbook>
</file>

<file path=xl/calcChain.xml><?xml version="1.0" encoding="utf-8"?>
<calcChain xmlns="http://schemas.openxmlformats.org/spreadsheetml/2006/main">
  <c r="M142" i="63"/>
  <c r="M146" l="1"/>
  <c r="M144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  <c r="M146" i="62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  <c r="M135" i="61"/>
  <c r="M146"/>
  <c r="M144"/>
  <c r="M142"/>
  <c r="M141"/>
  <c r="M140"/>
  <c r="M139"/>
  <c r="M138"/>
  <c r="M137"/>
  <c r="M136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  <c r="M49" i="60"/>
  <c r="M135"/>
  <c r="M127" l="1"/>
  <c r="M141"/>
  <c r="M146"/>
  <c r="M144"/>
  <c r="M142"/>
  <c r="M140"/>
  <c r="M139"/>
  <c r="M138"/>
  <c r="M137"/>
  <c r="M136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6" i="59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6" i="58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6" i="57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6" i="56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6" i="55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  <c r="B141" i="54"/>
  <c r="B142" s="1"/>
  <c r="M141"/>
  <c r="M146"/>
  <c r="M144"/>
  <c r="M142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5" i="53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  <c r="M145" i="5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  <c r="M145" i="50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5" i="49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5" i="48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8"/>
  <c r="B9" s="1"/>
  <c r="B10" s="1"/>
  <c r="B11" s="1"/>
  <c r="B7"/>
  <c r="M145" i="44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  <c r="M145" i="43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<sst xmlns="http://schemas.openxmlformats.org/spreadsheetml/2006/main" count="6476" uniqueCount="216">
  <si>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</si>
  <si>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</si>
  <si>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</si>
  <si>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</si>
  <si>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</si>
  <si>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</si>
  <si>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</si>
  <si>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</si>
  <si>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</si>
  <si>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</si>
  <si>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</si>
  <si>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</si>
  <si>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</si>
  <si>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</si>
  <si>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</si>
  <si>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</si>
  <si>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</si>
  <si>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</si>
  <si>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</si>
  <si>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</si>
  <si>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</si>
  <si>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</si>
  <si>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</si>
  <si>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</si>
  <si>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</si>
  <si>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</si>
  <si>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</si>
  <si>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</si>
  <si>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</si>
  <si>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</si>
  <si>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</si>
  <si>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</si>
  <si>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</si>
  <si>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</si>
  <si>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</si>
  <si>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</si>
  <si>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</si>
  <si>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</si>
  <si>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</si>
  <si>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</si>
  <si>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</si>
  <si>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</si>
  <si>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</si>
  <si>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</si>
  <si>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</si>
  <si>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</si>
  <si>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</si>
  <si>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</si>
  <si>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</si>
  <si>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</si>
  <si>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</si>
  <si>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</si>
  <si>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</si>
  <si>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</si>
  <si>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</si>
  <si>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</si>
  <si>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</si>
  <si>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</si>
  <si>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</si>
  <si>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</si>
  <si>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</si>
  <si>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</si>
  <si>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</si>
  <si>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</si>
  <si>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</si>
  <si>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</si>
  <si>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</si>
  <si>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</si>
  <si>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</si>
  <si>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</si>
  <si>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</si>
  <si>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</si>
  <si>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</si>
  <si>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</si>
  <si>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</si>
  <si>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</si>
  <si>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</si>
  <si>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</si>
  <si>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</si>
  <si>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</si>
  <si>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</si>
  <si>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</si>
  <si>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</si>
  <si>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</si>
  <si>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</si>
  <si>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</si>
  <si>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</si>
  <si>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</si>
  <si>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</si>
  <si>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</si>
  <si>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</si>
  <si>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</si>
  <si>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</si>
  <si>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</si>
  <si>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</si>
  <si>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</si>
  <si>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</si>
  <si>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</si>
  <si>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</si>
  <si>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</si>
  <si>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</si>
  <si>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</si>
  <si>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</si>
  <si>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</si>
  <si>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</si>
  <si>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</si>
  <si>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</si>
  <si>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</si>
  <si>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</si>
  <si>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</si>
  <si>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</si>
  <si>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</si>
  <si>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</si>
  <si>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</si>
  <si>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</si>
  <si>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</si>
  <si>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</si>
  <si>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</si>
  <si>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</si>
  <si>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</si>
  <si>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</si>
  <si>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</si>
  <si>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</si>
  <si>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</si>
  <si>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</si>
  <si>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</si>
  <si>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</si>
  <si>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</si>
  <si>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</si>
  <si>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</si>
  <si>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</si>
  <si>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</si>
  <si>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</si>
  <si>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</si>
  <si>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</si>
  <si>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</si>
  <si>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</si>
  <si>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</si>
  <si>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</si>
  <si>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</si>
  <si>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</si>
  <si>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</si>
  <si>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</si>
  <si>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</si>
  <si>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</si>
  <si>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</si>
  <si>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</si>
  <si>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</si>
  <si>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</si>
  <si>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</si>
  <si>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</si>
  <si>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</si>
  <si>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</si>
  <si>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</si>
  <si>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</si>
  <si>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</si>
  <si>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</si>
  <si>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</si>
  <si>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</si>
  <si>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</si>
  <si>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</si>
  <si>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</si>
  <si>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</si>
  <si>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</si>
  <si>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</si>
  <si>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</si>
  <si>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</si>
  <si>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</si>
  <si>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</si>
  <si>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</si>
  <si>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</si>
  <si>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</si>
  <si>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</si>
  <si>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</si>
  <si>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</si>
  <si>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</si>
  <si>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</si>
  <si>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</si>
  <si>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</si>
  <si>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</si>
  <si>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</si>
  <si>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</si>
  <si>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</si>
  <si>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</si>
  <si>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</si>
  <si>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</si>
  <si>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</si>
  <si>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</si>
  <si>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</si>
  <si>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</si>
  <si>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</si>
  <si>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</si>
  <si>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</si>
  <si>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</si>
  <si>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</si>
  <si>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</si>
  <si>
    <t>FCP MIXTES - VL HEBDOMADAIRE</t>
  </si>
  <si>
    <t>FCPOBLIGATAIRE  - VL HEBDOMADAIRE</t>
  </si>
  <si>
    <t>FCP HELION SEPTIM</t>
  </si>
  <si>
    <t xml:space="preserve"> - </t>
  </si>
  <si>
    <t xml:space="preserve">   </t>
  </si>
  <si>
    <t>FIDELITY SICAV PLUS</t>
  </si>
  <si>
    <t xml:space="preserve">           </t>
  </si>
  <si>
    <t>FCP VALEURS QUIETUDE 2018 **</t>
  </si>
  <si>
    <t>en dissolution</t>
  </si>
  <si>
    <t>**  FCP en dissolution suite à l'expiration de sa durée de vie</t>
  </si>
  <si>
    <t>²+</t>
  </si>
  <si>
    <t>FCP OBLIGATAIRE  - VL HEBDOMADAIRE</t>
  </si>
  <si>
    <t>FCP VALEURS INSTITUTIONNEL II</t>
  </si>
  <si>
    <t xml:space="preserve">  </t>
  </si>
  <si>
    <t>en  liquidation</t>
  </si>
  <si>
    <t>**  FCP en liquidation suite à l'expiration de sa durée de vie</t>
  </si>
  <si>
    <t>FCP IRADETT 20 ***</t>
  </si>
  <si>
    <t>FCP IRADETT 100 ***</t>
  </si>
  <si>
    <t>*  FCP en  liquidation anticipée</t>
  </si>
  <si>
    <t>FCP SMART CROISSANCE  ***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</si>
</sst>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85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0" xfId="2" applyNumberFormat="1" applyFont="1" applyFill="1" applyBorder="1" applyAlignment="1">
      <alignment horizontal="center"/>
    </xf>
    <xf numFmtId="166" fontId="5" fillId="2" borderId="21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167" fontId="9" fillId="0" borderId="24" xfId="2" applyNumberFormat="1" applyFont="1" applyFill="1" applyBorder="1" applyAlignment="1">
      <alignment vertical="center"/>
    </xf>
    <xf numFmtId="167" fontId="9" fillId="0" borderId="25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6" xfId="2" applyNumberFormat="1" applyFont="1" applyFill="1" applyBorder="1" applyAlignment="1">
      <alignment horizontal="right" vertical="center"/>
    </xf>
    <xf numFmtId="165" fontId="10" fillId="2" borderId="26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0" xfId="2" applyNumberFormat="1" applyFont="1" applyFill="1" applyBorder="1"/>
    <xf numFmtId="166" fontId="4" fillId="0" borderId="27" xfId="2" applyNumberFormat="1" applyFont="1" applyFill="1" applyBorder="1"/>
    <xf numFmtId="168" fontId="2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8" fillId="0" borderId="30" xfId="2" applyFont="1" applyFill="1" applyBorder="1" applyAlignment="1">
      <alignment vertical="center"/>
    </xf>
    <xf numFmtId="169" fontId="9" fillId="0" borderId="31" xfId="2" applyNumberFormat="1" applyFont="1" applyFill="1" applyBorder="1" applyAlignment="1">
      <alignment vertical="center"/>
    </xf>
    <xf numFmtId="169" fontId="9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center" vertical="center"/>
    </xf>
    <xf numFmtId="165" fontId="10" fillId="0" borderId="34" xfId="2" applyNumberFormat="1" applyFont="1" applyFill="1" applyBorder="1" applyAlignment="1">
      <alignment horizontal="right" vertical="center"/>
    </xf>
    <xf numFmtId="165" fontId="10" fillId="2" borderId="34" xfId="2" applyNumberFormat="1" applyFont="1" applyFill="1" applyBorder="1" applyAlignment="1">
      <alignment horizontal="right" vertical="center"/>
    </xf>
    <xf numFmtId="166" fontId="4" fillId="0" borderId="3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169" fontId="9" fillId="0" borderId="38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65" fontId="10" fillId="0" borderId="40" xfId="2" applyNumberFormat="1" applyFont="1" applyFill="1" applyBorder="1" applyAlignment="1">
      <alignment horizontal="right" vertical="center"/>
    </xf>
    <xf numFmtId="166" fontId="4" fillId="0" borderId="41" xfId="2" applyNumberFormat="1" applyFont="1" applyFill="1" applyBorder="1"/>
    <xf numFmtId="0" fontId="8" fillId="0" borderId="42" xfId="2" applyFont="1" applyFill="1" applyBorder="1" applyAlignment="1">
      <alignment vertical="center"/>
    </xf>
    <xf numFmtId="169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horizontal="right" vertical="center"/>
    </xf>
    <xf numFmtId="169" fontId="9" fillId="0" borderId="46" xfId="2" applyNumberFormat="1" applyFont="1" applyFill="1" applyBorder="1" applyAlignment="1">
      <alignment horizontal="right" vertical="center"/>
    </xf>
    <xf numFmtId="165" fontId="10" fillId="0" borderId="48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vertical="center"/>
    </xf>
    <xf numFmtId="3" fontId="4" fillId="0" borderId="50" xfId="2" applyNumberFormat="1" applyFont="1" applyFill="1" applyBorder="1"/>
    <xf numFmtId="0" fontId="2" fillId="0" borderId="53" xfId="2" applyBorder="1"/>
    <xf numFmtId="0" fontId="2" fillId="0" borderId="0" xfId="2" applyFill="1" applyBorder="1"/>
    <xf numFmtId="0" fontId="7" fillId="0" borderId="54" xfId="2" applyFont="1" applyFill="1" applyBorder="1" applyAlignment="1">
      <alignment vertical="center"/>
    </xf>
    <xf numFmtId="0" fontId="7" fillId="0" borderId="55" xfId="3" applyFont="1" applyFill="1" applyBorder="1" applyAlignment="1">
      <alignment vertical="center"/>
    </xf>
    <xf numFmtId="0" fontId="8" fillId="0" borderId="55" xfId="2" applyFont="1" applyFill="1" applyBorder="1" applyAlignment="1">
      <alignment vertical="center"/>
    </xf>
    <xf numFmtId="167" fontId="9" fillId="0" borderId="56" xfId="2" applyNumberFormat="1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vertical="center"/>
    </xf>
    <xf numFmtId="165" fontId="10" fillId="0" borderId="57" xfId="2" applyNumberFormat="1" applyFont="1" applyFill="1" applyBorder="1" applyAlignment="1">
      <alignment horizontal="right" vertical="center"/>
    </xf>
    <xf numFmtId="165" fontId="10" fillId="2" borderId="58" xfId="2" applyNumberFormat="1" applyFont="1" applyFill="1" applyBorder="1" applyAlignment="1">
      <alignment horizontal="right" vertical="center"/>
    </xf>
    <xf numFmtId="166" fontId="4" fillId="0" borderId="21" xfId="2" applyNumberFormat="1" applyFont="1" applyFill="1" applyBorder="1"/>
    <xf numFmtId="0" fontId="7" fillId="0" borderId="59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8" fillId="0" borderId="60" xfId="2" applyFont="1" applyFill="1" applyBorder="1" applyAlignment="1">
      <alignment vertical="center"/>
    </xf>
    <xf numFmtId="167" fontId="9" fillId="0" borderId="61" xfId="2" applyNumberFormat="1" applyFont="1" applyFill="1" applyBorder="1" applyAlignment="1">
      <alignment vertical="center"/>
    </xf>
    <xf numFmtId="167" fontId="9" fillId="0" borderId="62" xfId="2" applyNumberFormat="1" applyFont="1" applyFill="1" applyBorder="1" applyAlignment="1">
      <alignment vertical="center"/>
    </xf>
    <xf numFmtId="165" fontId="10" fillId="0" borderId="34" xfId="2" applyNumberFormat="1" applyFont="1" applyFill="1" applyBorder="1" applyAlignment="1">
      <alignment vertical="center"/>
    </xf>
    <xf numFmtId="165" fontId="10" fillId="0" borderId="62" xfId="2" applyNumberFormat="1" applyFont="1" applyFill="1" applyBorder="1" applyAlignment="1">
      <alignment horizontal="right" vertical="center"/>
    </xf>
    <xf numFmtId="166" fontId="4" fillId="0" borderId="63" xfId="2" applyNumberFormat="1" applyFont="1" applyFill="1" applyBorder="1"/>
    <xf numFmtId="0" fontId="2" fillId="0" borderId="0" xfId="2" applyFont="1" applyFill="1"/>
    <xf numFmtId="0" fontId="8" fillId="0" borderId="37" xfId="3" applyFont="1" applyFill="1" applyBorder="1" applyAlignment="1">
      <alignment vertical="center"/>
    </xf>
    <xf numFmtId="166" fontId="4" fillId="0" borderId="50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167" fontId="9" fillId="0" borderId="65" xfId="2" applyNumberFormat="1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vertical="center"/>
    </xf>
    <xf numFmtId="165" fontId="10" fillId="0" borderId="46" xfId="2" applyNumberFormat="1" applyFont="1" applyFill="1" applyBorder="1" applyAlignment="1">
      <alignment horizontal="right" vertical="center"/>
    </xf>
    <xf numFmtId="165" fontId="10" fillId="2" borderId="47" xfId="2" applyNumberFormat="1" applyFont="1" applyFill="1" applyBorder="1" applyAlignment="1">
      <alignment horizontal="right" vertical="center"/>
    </xf>
    <xf numFmtId="166" fontId="4" fillId="0" borderId="67" xfId="2" applyNumberFormat="1" applyFont="1" applyFill="1" applyBorder="1"/>
    <xf numFmtId="0" fontId="4" fillId="0" borderId="0" xfId="2" applyFont="1" applyFill="1"/>
    <xf numFmtId="166" fontId="4" fillId="0" borderId="68" xfId="2" applyNumberFormat="1" applyFont="1" applyFill="1" applyBorder="1"/>
    <xf numFmtId="0" fontId="11" fillId="0" borderId="69" xfId="2" applyFont="1" applyFill="1" applyBorder="1" applyAlignment="1">
      <alignment vertical="center"/>
    </xf>
    <xf numFmtId="0" fontId="7" fillId="0" borderId="55" xfId="3" applyFont="1" applyFill="1" applyBorder="1" applyAlignment="1">
      <alignment horizontal="left" vertical="center"/>
    </xf>
    <xf numFmtId="0" fontId="2" fillId="0" borderId="70" xfId="2" applyFont="1" applyFill="1" applyBorder="1" applyAlignment="1">
      <alignment vertical="center"/>
    </xf>
    <xf numFmtId="165" fontId="10" fillId="0" borderId="58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2" xfId="3" applyFont="1" applyFill="1" applyBorder="1" applyAlignment="1">
      <alignment vertical="center"/>
    </xf>
    <xf numFmtId="0" fontId="7" fillId="0" borderId="71" xfId="3" applyFont="1" applyFill="1" applyBorder="1" applyAlignment="1">
      <alignment horizontal="left" vertical="center"/>
    </xf>
    <xf numFmtId="0" fontId="8" fillId="0" borderId="71" xfId="2" applyFont="1" applyFill="1" applyBorder="1" applyAlignment="1">
      <alignment vertical="center"/>
    </xf>
    <xf numFmtId="165" fontId="7" fillId="0" borderId="72" xfId="2" applyNumberFormat="1" applyFont="1" applyFill="1" applyBorder="1" applyAlignment="1">
      <alignment vertical="center"/>
    </xf>
    <xf numFmtId="10" fontId="4" fillId="0" borderId="73" xfId="2" applyNumberFormat="1" applyFont="1" applyFill="1" applyBorder="1"/>
    <xf numFmtId="0" fontId="7" fillId="0" borderId="28" xfId="3" applyFont="1" applyFill="1" applyBorder="1" applyAlignment="1">
      <alignment vertical="center"/>
    </xf>
    <xf numFmtId="0" fontId="7" fillId="0" borderId="60" xfId="3" applyFont="1" applyFill="1" applyBorder="1" applyAlignment="1">
      <alignment horizontal="left" vertical="center"/>
    </xf>
    <xf numFmtId="167" fontId="9" fillId="0" borderId="74" xfId="2" applyNumberFormat="1" applyFont="1" applyFill="1" applyBorder="1" applyAlignment="1">
      <alignment vertical="center"/>
    </xf>
    <xf numFmtId="167" fontId="9" fillId="0" borderId="7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0" fontId="8" fillId="0" borderId="78" xfId="2" applyFont="1" applyFill="1" applyBorder="1" applyAlignment="1">
      <alignment horizontal="left" vertical="center" wrapText="1"/>
    </xf>
    <xf numFmtId="169" fontId="9" fillId="0" borderId="79" xfId="2" applyNumberFormat="1" applyFont="1" applyFill="1" applyBorder="1" applyAlignment="1">
      <alignment vertical="center"/>
    </xf>
    <xf numFmtId="169" fontId="9" fillId="0" borderId="80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2" fillId="0" borderId="82" xfId="2" applyBorder="1"/>
    <xf numFmtId="166" fontId="4" fillId="0" borderId="83" xfId="2" applyNumberFormat="1" applyFont="1" applyFill="1" applyBorder="1"/>
    <xf numFmtId="0" fontId="7" fillId="0" borderId="84" xfId="3" applyFont="1" applyFill="1" applyBorder="1" applyAlignment="1">
      <alignment vertical="center"/>
    </xf>
    <xf numFmtId="0" fontId="7" fillId="0" borderId="77" xfId="3" applyFont="1" applyBorder="1" applyAlignment="1">
      <alignment vertical="center"/>
    </xf>
    <xf numFmtId="169" fontId="9" fillId="0" borderId="85" xfId="2" applyNumberFormat="1" applyFont="1" applyFill="1" applyBorder="1" applyAlignment="1">
      <alignment vertical="center"/>
    </xf>
    <xf numFmtId="169" fontId="9" fillId="0" borderId="86" xfId="2" applyNumberFormat="1" applyFont="1" applyFill="1" applyBorder="1" applyAlignment="1">
      <alignment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2" fillId="0" borderId="68" xfId="2" applyFill="1" applyBorder="1"/>
    <xf numFmtId="10" fontId="4" fillId="0" borderId="88" xfId="2" applyNumberFormat="1" applyFont="1" applyFill="1" applyBorder="1"/>
    <xf numFmtId="0" fontId="7" fillId="0" borderId="71" xfId="2" applyFont="1" applyFill="1" applyBorder="1" applyAlignment="1">
      <alignment vertical="center"/>
    </xf>
    <xf numFmtId="0" fontId="12" fillId="0" borderId="71" xfId="2" applyFont="1" applyFill="1" applyBorder="1" applyAlignment="1">
      <alignment vertical="center" wrapText="1"/>
    </xf>
    <xf numFmtId="167" fontId="9" fillId="0" borderId="56" xfId="2" applyNumberFormat="1" applyFont="1" applyFill="1" applyBorder="1" applyAlignment="1"/>
    <xf numFmtId="167" fontId="9" fillId="0" borderId="57" xfId="2" applyNumberFormat="1" applyFont="1" applyFill="1" applyBorder="1" applyAlignment="1"/>
    <xf numFmtId="0" fontId="7" fillId="0" borderId="72" xfId="2" applyFont="1" applyFill="1" applyBorder="1" applyAlignment="1">
      <alignment vertical="center"/>
    </xf>
    <xf numFmtId="0" fontId="2" fillId="0" borderId="82" xfId="2" applyFill="1" applyBorder="1"/>
    <xf numFmtId="166" fontId="4" fillId="0" borderId="88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9" fillId="0" borderId="91" xfId="2" applyNumberFormat="1" applyFont="1" applyFill="1" applyBorder="1" applyAlignment="1"/>
    <xf numFmtId="167" fontId="9" fillId="0" borderId="32" xfId="2" applyNumberFormat="1" applyFont="1" applyFill="1" applyBorder="1" applyAlignment="1"/>
    <xf numFmtId="165" fontId="7" fillId="0" borderId="91" xfId="2" applyNumberFormat="1" applyFont="1" applyFill="1" applyBorder="1" applyAlignment="1">
      <alignment vertical="center"/>
    </xf>
    <xf numFmtId="9" fontId="2" fillId="0" borderId="82" xfId="1" applyFont="1" applyFill="1" applyBorder="1"/>
    <xf numFmtId="0" fontId="8" fillId="0" borderId="92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2" fillId="0" borderId="82" xfId="2" applyNumberFormat="1" applyBorder="1"/>
    <xf numFmtId="165" fontId="10" fillId="2" borderId="34" xfId="2" applyNumberFormat="1" applyFont="1" applyFill="1" applyBorder="1"/>
    <xf numFmtId="0" fontId="2" fillId="2" borderId="82" xfId="2" applyFill="1" applyBorder="1"/>
    <xf numFmtId="0" fontId="2" fillId="2" borderId="0" xfId="2" applyFont="1" applyFill="1"/>
    <xf numFmtId="0" fontId="8" fillId="0" borderId="90" xfId="2" applyFont="1" applyFill="1" applyBorder="1" applyAlignment="1">
      <alignment vertical="center"/>
    </xf>
    <xf numFmtId="0" fontId="8" fillId="0" borderId="93" xfId="2" applyFont="1" applyFill="1" applyBorder="1" applyAlignment="1">
      <alignment vertical="center"/>
    </xf>
    <xf numFmtId="167" fontId="9" fillId="0" borderId="94" xfId="2" applyNumberFormat="1" applyFont="1" applyFill="1" applyBorder="1" applyAlignment="1"/>
    <xf numFmtId="167" fontId="9" fillId="0" borderId="95" xfId="2" applyNumberFormat="1" applyFont="1" applyFill="1" applyBorder="1" applyAlignment="1"/>
    <xf numFmtId="0" fontId="7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8" fillId="0" borderId="97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0" fontId="7" fillId="0" borderId="97" xfId="2" applyNumberFormat="1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5" fontId="10" fillId="0" borderId="100" xfId="2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10" fillId="0" borderId="101" xfId="2" applyNumberFormat="1" applyFont="1" applyFill="1" applyBorder="1" applyAlignment="1">
      <alignment horizontal="right" vertical="center"/>
    </xf>
    <xf numFmtId="0" fontId="2" fillId="0" borderId="40" xfId="2" applyFill="1" applyBorder="1"/>
    <xf numFmtId="166" fontId="4" fillId="0" borderId="102" xfId="2" applyNumberFormat="1" applyFont="1" applyFill="1" applyBorder="1"/>
    <xf numFmtId="0" fontId="8" fillId="0" borderId="98" xfId="2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horizontal="right"/>
    </xf>
    <xf numFmtId="0" fontId="7" fillId="0" borderId="34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169" fontId="9" fillId="0" borderId="96" xfId="2" applyNumberFormat="1" applyFont="1" applyFill="1" applyBorder="1" applyAlignment="1">
      <alignment vertical="center"/>
    </xf>
    <xf numFmtId="169" fontId="9" fillId="0" borderId="95" xfId="2" applyNumberFormat="1" applyFont="1" applyFill="1" applyBorder="1" applyAlignment="1">
      <alignment vertical="center"/>
    </xf>
    <xf numFmtId="169" fontId="9" fillId="0" borderId="105" xfId="2" applyNumberFormat="1" applyFont="1" applyFill="1" applyBorder="1" applyAlignment="1">
      <alignment vertical="center"/>
    </xf>
    <xf numFmtId="165" fontId="10" fillId="2" borderId="106" xfId="2" applyNumberFormat="1" applyFont="1" applyFill="1" applyBorder="1" applyAlignment="1">
      <alignment horizontal="right" vertical="center"/>
    </xf>
    <xf numFmtId="0" fontId="2" fillId="2" borderId="40" xfId="2" applyFill="1" applyBorder="1"/>
    <xf numFmtId="0" fontId="7" fillId="0" borderId="107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169" fontId="9" fillId="0" borderId="109" xfId="2" applyNumberFormat="1" applyFont="1" applyFill="1" applyBorder="1" applyAlignment="1">
      <alignment vertical="center"/>
    </xf>
    <xf numFmtId="0" fontId="9" fillId="0" borderId="34" xfId="2" applyFont="1" applyFill="1" applyBorder="1" applyAlignment="1">
      <alignment horizontal="right" vertical="center"/>
    </xf>
    <xf numFmtId="165" fontId="10" fillId="0" borderId="105" xfId="2" applyNumberFormat="1" applyFont="1" applyFill="1" applyBorder="1" applyAlignment="1">
      <alignment horizontal="right" vertical="center"/>
    </xf>
    <xf numFmtId="0" fontId="7" fillId="0" borderId="110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169" fontId="9" fillId="0" borderId="112" xfId="2" applyNumberFormat="1" applyFont="1" applyFill="1" applyBorder="1" applyAlignment="1">
      <alignment vertical="center"/>
    </xf>
    <xf numFmtId="0" fontId="9" fillId="0" borderId="113" xfId="2" applyFont="1" applyFill="1" applyBorder="1" applyAlignment="1">
      <alignment horizontal="right" vertical="center"/>
    </xf>
    <xf numFmtId="165" fontId="10" fillId="0" borderId="6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4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vertical="center"/>
    </xf>
    <xf numFmtId="167" fontId="9" fillId="0" borderId="95" xfId="2" applyNumberFormat="1" applyFont="1" applyFill="1" applyBorder="1" applyAlignment="1">
      <alignment vertical="center"/>
    </xf>
    <xf numFmtId="170" fontId="7" fillId="0" borderId="116" xfId="4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0" xfId="2" applyNumberFormat="1" applyFont="1" applyBorder="1"/>
    <xf numFmtId="0" fontId="2" fillId="6" borderId="49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7" fillId="0" borderId="96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7" xfId="2" applyNumberFormat="1" applyFont="1" applyFill="1" applyBorder="1"/>
    <xf numFmtId="0" fontId="7" fillId="0" borderId="117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49" xfId="2" applyFont="1" applyFill="1" applyBorder="1" applyAlignment="1">
      <alignment vertical="center"/>
    </xf>
    <xf numFmtId="166" fontId="4" fillId="2" borderId="83" xfId="2" applyNumberFormat="1" applyFont="1" applyFill="1" applyBorder="1"/>
    <xf numFmtId="0" fontId="8" fillId="0" borderId="117" xfId="2" applyFont="1" applyFill="1" applyBorder="1" applyAlignment="1">
      <alignment horizontal="left" vertical="center" wrapText="1"/>
    </xf>
    <xf numFmtId="0" fontId="2" fillId="11" borderId="0" xfId="2" applyFont="1" applyFill="1" applyBorder="1" applyAlignment="1">
      <alignment vertical="center"/>
    </xf>
    <xf numFmtId="0" fontId="2" fillId="11" borderId="4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7" fontId="9" fillId="0" borderId="12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1" xfId="2" applyNumberFormat="1" applyFont="1" applyFill="1" applyBorder="1" applyAlignment="1">
      <alignment horizontal="right" vertical="center"/>
    </xf>
    <xf numFmtId="165" fontId="10" fillId="0" borderId="122" xfId="2" applyNumberFormat="1" applyFont="1" applyFill="1" applyBorder="1" applyAlignment="1">
      <alignment horizontal="right" vertical="center"/>
    </xf>
    <xf numFmtId="0" fontId="7" fillId="0" borderId="123" xfId="3" applyFont="1" applyFill="1" applyBorder="1" applyAlignment="1">
      <alignment vertical="center"/>
    </xf>
    <xf numFmtId="167" fontId="9" fillId="0" borderId="124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2" xfId="2" applyNumberFormat="1" applyFont="1" applyFill="1" applyBorder="1" applyAlignment="1">
      <alignment horizontal="right" vertical="center"/>
    </xf>
    <xf numFmtId="0" fontId="2" fillId="9" borderId="49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8" fillId="0" borderId="125" xfId="2" applyFont="1" applyFill="1" applyBorder="1" applyAlignment="1">
      <alignment vertical="center"/>
    </xf>
    <xf numFmtId="169" fontId="9" fillId="0" borderId="126" xfId="2" applyNumberFormat="1" applyFont="1" applyFill="1" applyBorder="1" applyAlignment="1">
      <alignment vertical="center"/>
    </xf>
    <xf numFmtId="169" fontId="9" fillId="0" borderId="127" xfId="2" applyNumberFormat="1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169" fontId="9" fillId="0" borderId="129" xfId="2" applyNumberFormat="1" applyFont="1" applyFill="1" applyBorder="1" applyAlignment="1">
      <alignment vertical="center"/>
    </xf>
    <xf numFmtId="169" fontId="9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10" fillId="0" borderId="132" xfId="2" applyNumberFormat="1" applyFont="1" applyFill="1" applyBorder="1" applyAlignment="1">
      <alignment horizontal="right" vertical="center"/>
    </xf>
    <xf numFmtId="165" fontId="10" fillId="2" borderId="132" xfId="2" applyNumberFormat="1" applyFont="1" applyFill="1" applyBorder="1" applyAlignment="1">
      <alignment horizontal="right" vertical="center"/>
    </xf>
    <xf numFmtId="165" fontId="10" fillId="0" borderId="95" xfId="2" applyNumberFormat="1" applyFont="1" applyFill="1" applyBorder="1" applyAlignment="1">
      <alignment horizontal="right" vertical="center"/>
    </xf>
    <xf numFmtId="166" fontId="4" fillId="2" borderId="50" xfId="2" applyNumberFormat="1" applyFont="1" applyFill="1" applyBorder="1"/>
    <xf numFmtId="0" fontId="8" fillId="0" borderId="133" xfId="2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vertical="center"/>
    </xf>
    <xf numFmtId="169" fontId="9" fillId="0" borderId="135" xfId="2" applyNumberFormat="1" applyFont="1" applyFill="1" applyBorder="1" applyAlignment="1">
      <alignment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10" fillId="0" borderId="137" xfId="2" applyNumberFormat="1" applyFont="1" applyFill="1" applyBorder="1" applyAlignment="1">
      <alignment horizontal="right" vertical="center"/>
    </xf>
    <xf numFmtId="166" fontId="4" fillId="2" borderId="138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0" fontId="8" fillId="0" borderId="152" xfId="2" applyFont="1" applyFill="1" applyBorder="1" applyAlignment="1">
      <alignment vertical="center"/>
    </xf>
    <xf numFmtId="169" fontId="9" fillId="0" borderId="152" xfId="2" applyNumberFormat="1" applyFont="1" applyFill="1" applyBorder="1" applyAlignment="1">
      <alignment horizontal="right" vertical="center"/>
    </xf>
    <xf numFmtId="169" fontId="9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5" fontId="10" fillId="0" borderId="155" xfId="2" applyNumberFormat="1" applyFont="1" applyFill="1" applyBorder="1" applyAlignment="1">
      <alignment horizontal="right" vertical="center"/>
    </xf>
    <xf numFmtId="165" fontId="10" fillId="2" borderId="155" xfId="2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9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/>
    <xf numFmtId="1" fontId="7" fillId="0" borderId="160" xfId="2" applyNumberFormat="1" applyFont="1" applyFill="1" applyBorder="1" applyAlignment="1">
      <alignment vertical="center"/>
    </xf>
    <xf numFmtId="0" fontId="7" fillId="0" borderId="161" xfId="3" applyFont="1" applyFill="1" applyBorder="1" applyAlignment="1">
      <alignment vertical="center"/>
    </xf>
    <xf numFmtId="0" fontId="8" fillId="0" borderId="162" xfId="2" applyFont="1" applyFill="1" applyBorder="1" applyAlignment="1">
      <alignment vertical="center"/>
    </xf>
    <xf numFmtId="169" fontId="9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10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Border="1" applyAlignment="1">
      <alignment vertical="center"/>
    </xf>
    <xf numFmtId="0" fontId="8" fillId="0" borderId="168" xfId="2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168" fontId="2" fillId="0" borderId="49" xfId="1" applyNumberFormat="1" applyFont="1" applyBorder="1"/>
    <xf numFmtId="0" fontId="7" fillId="0" borderId="167" xfId="3" applyFont="1" applyFill="1" applyBorder="1" applyAlignment="1">
      <alignment vertical="center"/>
    </xf>
    <xf numFmtId="0" fontId="2" fillId="0" borderId="49" xfId="2" applyBorder="1"/>
    <xf numFmtId="0" fontId="12" fillId="0" borderId="170" xfId="2" applyFont="1" applyFill="1" applyBorder="1" applyAlignment="1">
      <alignment vertical="center" wrapText="1"/>
    </xf>
    <xf numFmtId="0" fontId="7" fillId="0" borderId="167" xfId="2" applyFont="1" applyFill="1" applyBorder="1" applyAlignment="1">
      <alignment vertical="center"/>
    </xf>
    <xf numFmtId="165" fontId="10" fillId="0" borderId="171" xfId="2" applyNumberFormat="1" applyFont="1" applyFill="1" applyBorder="1" applyAlignment="1">
      <alignment horizontal="right" vertical="center"/>
    </xf>
    <xf numFmtId="0" fontId="2" fillId="0" borderId="49" xfId="2" applyFill="1" applyBorder="1"/>
    <xf numFmtId="169" fontId="9" fillId="0" borderId="172" xfId="2" applyNumberFormat="1" applyFont="1" applyFill="1" applyBorder="1" applyAlignment="1">
      <alignment horizontal="right" vertical="center"/>
    </xf>
    <xf numFmtId="10" fontId="4" fillId="2" borderId="20" xfId="2" applyNumberFormat="1" applyFont="1" applyFill="1" applyBorder="1"/>
    <xf numFmtId="0" fontId="2" fillId="2" borderId="49" xfId="2" applyFill="1" applyBorder="1"/>
    <xf numFmtId="166" fontId="4" fillId="2" borderId="21" xfId="2" applyNumberFormat="1" applyFont="1" applyFill="1" applyBorder="1"/>
    <xf numFmtId="169" fontId="9" fillId="0" borderId="154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66" fontId="4" fillId="0" borderId="174" xfId="2" applyNumberFormat="1" applyFont="1" applyFill="1" applyBorder="1"/>
    <xf numFmtId="0" fontId="8" fillId="0" borderId="172" xfId="2" applyFont="1" applyFill="1" applyBorder="1" applyAlignment="1">
      <alignment vertical="center"/>
    </xf>
    <xf numFmtId="166" fontId="4" fillId="0" borderId="49" xfId="2" applyNumberFormat="1" applyFont="1" applyFill="1" applyBorder="1"/>
    <xf numFmtId="0" fontId="8" fillId="0" borderId="158" xfId="2" applyFont="1" applyFill="1" applyBorder="1" applyAlignment="1">
      <alignment vertical="center"/>
    </xf>
    <xf numFmtId="0" fontId="2" fillId="0" borderId="82" xfId="2" applyFont="1" applyFill="1" applyBorder="1"/>
    <xf numFmtId="0" fontId="7" fillId="0" borderId="175" xfId="2" applyFont="1" applyFill="1" applyBorder="1" applyAlignment="1">
      <alignment vertical="center"/>
    </xf>
    <xf numFmtId="169" fontId="9" fillId="0" borderId="64" xfId="2" applyNumberFormat="1" applyFont="1" applyFill="1" applyBorder="1" applyAlignment="1">
      <alignment horizontal="right" vertical="center"/>
    </xf>
    <xf numFmtId="3" fontId="4" fillId="0" borderId="174" xfId="2" applyNumberFormat="1" applyFont="1" applyFill="1" applyBorder="1"/>
    <xf numFmtId="0" fontId="7" fillId="0" borderId="176" xfId="3" applyFont="1" applyFill="1" applyBorder="1" applyAlignment="1">
      <alignment vertical="center"/>
    </xf>
    <xf numFmtId="169" fontId="9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3" fontId="4" fillId="0" borderId="21" xfId="2" applyNumberFormat="1" applyFont="1" applyFill="1" applyBorder="1"/>
    <xf numFmtId="0" fontId="7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8" fillId="0" borderId="177" xfId="2" applyFont="1" applyFill="1" applyBorder="1" applyAlignment="1">
      <alignment vertical="center"/>
    </xf>
    <xf numFmtId="169" fontId="9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0" xfId="2" applyBorder="1"/>
    <xf numFmtId="166" fontId="4" fillId="0" borderId="148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0" fontId="8" fillId="0" borderId="186" xfId="2" applyFont="1" applyFill="1" applyBorder="1" applyAlignment="1">
      <alignment vertical="center"/>
    </xf>
    <xf numFmtId="165" fontId="10" fillId="0" borderId="187" xfId="2" applyNumberFormat="1" applyFont="1" applyFill="1" applyBorder="1" applyAlignment="1">
      <alignment horizontal="right" vertical="center"/>
    </xf>
    <xf numFmtId="0" fontId="2" fillId="0" borderId="40" xfId="2" applyBorder="1"/>
    <xf numFmtId="166" fontId="4" fillId="0" borderId="46" xfId="2" applyNumberFormat="1" applyFont="1" applyFill="1" applyBorder="1"/>
    <xf numFmtId="0" fontId="7" fillId="0" borderId="168" xfId="3" applyFont="1" applyFill="1" applyBorder="1" applyAlignment="1">
      <alignment vertical="center"/>
    </xf>
    <xf numFmtId="167" fontId="9" fillId="0" borderId="152" xfId="2" applyNumberFormat="1" applyFont="1" applyFill="1" applyBorder="1" applyAlignment="1">
      <alignment horizontal="right" vertical="center"/>
    </xf>
    <xf numFmtId="165" fontId="10" fillId="2" borderId="188" xfId="2" applyNumberFormat="1" applyFont="1" applyFill="1" applyBorder="1" applyAlignment="1">
      <alignment horizontal="right" vertical="center"/>
    </xf>
    <xf numFmtId="3" fontId="4" fillId="0" borderId="46" xfId="2" applyNumberFormat="1" applyFont="1" applyFill="1" applyBorder="1" applyAlignment="1">
      <alignment horizontal="right"/>
    </xf>
    <xf numFmtId="0" fontId="7" fillId="0" borderId="182" xfId="3" applyFont="1" applyFill="1" applyBorder="1" applyAlignment="1">
      <alignment vertical="center"/>
    </xf>
    <xf numFmtId="0" fontId="8" fillId="0" borderId="182" xfId="3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horizontal="right" vertical="center"/>
    </xf>
    <xf numFmtId="165" fontId="10" fillId="0" borderId="189" xfId="2" applyNumberFormat="1" applyFont="1" applyFill="1" applyBorder="1" applyAlignment="1">
      <alignment horizontal="right" vertical="center"/>
    </xf>
    <xf numFmtId="0" fontId="2" fillId="0" borderId="190" xfId="2" applyFont="1" applyFill="1" applyBorder="1" applyAlignment="1">
      <alignment horizontal="center" vertical="center"/>
    </xf>
    <xf numFmtId="0" fontId="7" fillId="0" borderId="163" xfId="3" applyFont="1" applyFill="1" applyBorder="1" applyAlignment="1">
      <alignment vertical="center"/>
    </xf>
    <xf numFmtId="0" fontId="8" fillId="0" borderId="176" xfId="3" applyFont="1" applyFill="1" applyBorder="1" applyAlignment="1">
      <alignment vertical="center"/>
    </xf>
    <xf numFmtId="169" fontId="9" fillId="0" borderId="191" xfId="2" applyNumberFormat="1" applyFont="1" applyFill="1" applyBorder="1" applyAlignment="1">
      <alignment horizontal="right" vertical="center"/>
    </xf>
    <xf numFmtId="0" fontId="9" fillId="0" borderId="192" xfId="2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8" fillId="0" borderId="181" xfId="3" applyFont="1" applyFill="1" applyBorder="1" applyAlignment="1">
      <alignment vertical="center"/>
    </xf>
    <xf numFmtId="169" fontId="9" fillId="0" borderId="134" xfId="2" applyNumberFormat="1" applyFont="1" applyFill="1" applyBorder="1" applyAlignment="1">
      <alignment horizontal="right" vertical="center"/>
    </xf>
    <xf numFmtId="169" fontId="9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10" fillId="0" borderId="19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/>
    </xf>
    <xf numFmtId="166" fontId="4" fillId="0" borderId="114" xfId="2" applyNumberFormat="1" applyFont="1" applyFill="1" applyBorder="1"/>
    <xf numFmtId="1" fontId="7" fillId="0" borderId="198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9" fontId="9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0" fontId="8" fillId="0" borderId="152" xfId="3" applyFont="1" applyFill="1" applyBorder="1" applyAlignment="1">
      <alignment vertical="center"/>
    </xf>
    <xf numFmtId="165" fontId="15" fillId="0" borderId="34" xfId="2" applyNumberFormat="1" applyFont="1" applyFill="1" applyBorder="1" applyAlignment="1">
      <alignment horizontal="right" vertical="center"/>
    </xf>
    <xf numFmtId="169" fontId="9" fillId="0" borderId="168" xfId="2" applyNumberFormat="1" applyFont="1" applyFill="1" applyBorder="1" applyAlignment="1">
      <alignment horizontal="right" vertical="center"/>
    </xf>
    <xf numFmtId="0" fontId="8" fillId="0" borderId="168" xfId="3" applyFont="1" applyFill="1" applyBorder="1" applyAlignment="1">
      <alignment vertical="center"/>
    </xf>
    <xf numFmtId="166" fontId="4" fillId="0" borderId="82" xfId="2" applyNumberFormat="1" applyFont="1" applyFill="1" applyBorder="1"/>
    <xf numFmtId="165" fontId="10" fillId="0" borderId="118" xfId="2" applyNumberFormat="1" applyFont="1" applyFill="1" applyBorder="1" applyAlignment="1">
      <alignment vertical="center"/>
    </xf>
    <xf numFmtId="165" fontId="10" fillId="0" borderId="204" xfId="2" applyNumberFormat="1" applyFont="1" applyFill="1" applyBorder="1" applyAlignment="1">
      <alignment vertical="center"/>
    </xf>
    <xf numFmtId="165" fontId="10" fillId="0" borderId="82" xfId="2" applyNumberFormat="1" applyFont="1" applyFill="1" applyBorder="1" applyAlignment="1">
      <alignment vertical="center"/>
    </xf>
    <xf numFmtId="1" fontId="7" fillId="0" borderId="205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8" fillId="0" borderId="207" xfId="3" applyFont="1" applyFill="1" applyBorder="1" applyAlignment="1">
      <alignment vertical="center"/>
    </xf>
    <xf numFmtId="169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vertical="center"/>
    </xf>
    <xf numFmtId="169" fontId="9" fillId="0" borderId="209" xfId="2" applyNumberFormat="1" applyFont="1" applyFill="1" applyBorder="1" applyAlignment="1">
      <alignment horizontal="right" vertical="center"/>
    </xf>
    <xf numFmtId="165" fontId="10" fillId="0" borderId="203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8" fillId="0" borderId="211" xfId="2" applyFont="1" applyFill="1" applyBorder="1" applyAlignment="1">
      <alignment vertical="center"/>
    </xf>
    <xf numFmtId="169" fontId="9" fillId="0" borderId="212" xfId="2" applyNumberFormat="1" applyFont="1" applyFill="1" applyBorder="1" applyAlignment="1">
      <alignment horizontal="right"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165" fontId="10" fillId="0" borderId="214" xfId="2" applyNumberFormat="1" applyFont="1" applyFill="1" applyBorder="1" applyAlignment="1">
      <alignment horizontal="right" vertical="center"/>
    </xf>
    <xf numFmtId="165" fontId="10" fillId="2" borderId="214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166" fontId="4" fillId="0" borderId="217" xfId="2" applyNumberFormat="1" applyFont="1" applyFill="1" applyBorder="1"/>
    <xf numFmtId="0" fontId="7" fillId="0" borderId="185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8" fillId="0" borderId="218" xfId="2" applyFont="1" applyFill="1" applyBorder="1" applyAlignment="1">
      <alignment vertical="center"/>
    </xf>
    <xf numFmtId="169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165" fontId="10" fillId="2" borderId="220" xfId="2" applyNumberFormat="1" applyFont="1" applyFill="1" applyBorder="1" applyAlignment="1">
      <alignment horizontal="right" vertical="center"/>
    </xf>
    <xf numFmtId="0" fontId="2" fillId="0" borderId="221" xfId="2" applyFont="1" applyBorder="1"/>
    <xf numFmtId="0" fontId="7" fillId="0" borderId="218" xfId="2" applyFont="1" applyFill="1" applyBorder="1" applyAlignment="1">
      <alignment vertical="center"/>
    </xf>
    <xf numFmtId="0" fontId="8" fillId="0" borderId="218" xfId="3" applyFont="1" applyFill="1" applyBorder="1" applyAlignment="1">
      <alignment vertical="center"/>
    </xf>
    <xf numFmtId="0" fontId="8" fillId="0" borderId="82" xfId="2" applyFont="1" applyFill="1" applyBorder="1" applyAlignment="1">
      <alignment vertical="center"/>
    </xf>
    <xf numFmtId="0" fontId="16" fillId="2" borderId="218" xfId="2" applyFont="1" applyFill="1" applyBorder="1" applyAlignment="1">
      <alignment vertical="center"/>
    </xf>
    <xf numFmtId="0" fontId="16" fillId="2" borderId="218" xfId="3" applyFont="1" applyFill="1" applyBorder="1" applyAlignment="1">
      <alignment vertical="center"/>
    </xf>
    <xf numFmtId="0" fontId="9" fillId="0" borderId="219" xfId="2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0" fontId="8" fillId="0" borderId="222" xfId="3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82" xfId="2" applyFill="1" applyBorder="1" applyAlignment="1">
      <alignment horizontal="center"/>
    </xf>
    <xf numFmtId="0" fontId="7" fillId="0" borderId="152" xfId="2" applyFont="1" applyFill="1" applyBorder="1" applyAlignment="1">
      <alignment vertical="center"/>
    </xf>
    <xf numFmtId="0" fontId="2" fillId="0" borderId="82" xfId="2" applyFont="1" applyFill="1" applyBorder="1" applyAlignment="1">
      <alignment horizontal="center" vertical="center"/>
    </xf>
    <xf numFmtId="169" fontId="9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9" fontId="9" fillId="0" borderId="219" xfId="2" applyNumberFormat="1" applyFont="1" applyFill="1" applyBorder="1" applyAlignment="1">
      <alignment horizontal="right" vertical="center"/>
    </xf>
    <xf numFmtId="0" fontId="9" fillId="0" borderId="226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8" fillId="0" borderId="222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9" fontId="9" fillId="0" borderId="229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2" xfId="2" applyFont="1" applyFill="1" applyBorder="1"/>
    <xf numFmtId="166" fontId="4" fillId="2" borderId="88" xfId="2" applyNumberFormat="1" applyFont="1" applyFill="1" applyBorder="1" applyAlignment="1">
      <alignment horizontal="right"/>
    </xf>
    <xf numFmtId="0" fontId="7" fillId="0" borderId="230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9" fontId="9" fillId="0" borderId="71" xfId="2" applyNumberFormat="1" applyFont="1" applyFill="1" applyBorder="1" applyAlignment="1">
      <alignment horizontal="right" vertical="center"/>
    </xf>
    <xf numFmtId="169" fontId="9" fillId="0" borderId="72" xfId="2" applyNumberFormat="1" applyFont="1" applyFill="1" applyBorder="1" applyAlignment="1">
      <alignment horizontal="right" vertical="center"/>
    </xf>
    <xf numFmtId="165" fontId="10" fillId="2" borderId="232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3" xfId="2" applyFont="1" applyFill="1" applyBorder="1" applyAlignment="1">
      <alignment vertical="center"/>
    </xf>
    <xf numFmtId="0" fontId="17" fillId="0" borderId="233" xfId="2" applyFont="1" applyFill="1" applyBorder="1"/>
    <xf numFmtId="10" fontId="18" fillId="0" borderId="233" xfId="2" applyNumberFormat="1" applyFont="1" applyFill="1" applyBorder="1"/>
    <xf numFmtId="0" fontId="17" fillId="0" borderId="233" xfId="2" applyFont="1" applyFill="1" applyBorder="1" applyAlignment="1">
      <alignment vertical="center"/>
    </xf>
    <xf numFmtId="166" fontId="4" fillId="0" borderId="234" xfId="2" applyNumberFormat="1" applyFont="1" applyFill="1" applyBorder="1" applyAlignment="1">
      <alignment horizontal="right"/>
    </xf>
    <xf numFmtId="0" fontId="7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8" fillId="0" borderId="236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0" fontId="9" fillId="0" borderId="237" xfId="2" applyFont="1" applyFill="1" applyBorder="1" applyAlignment="1">
      <alignment horizontal="right" vertical="center"/>
    </xf>
    <xf numFmtId="165" fontId="10" fillId="0" borderId="238" xfId="2" applyNumberFormat="1" applyFont="1" applyFill="1" applyBorder="1" applyAlignment="1">
      <alignment horizontal="right" vertical="center"/>
    </xf>
    <xf numFmtId="0" fontId="2" fillId="0" borderId="114" xfId="2" applyBorder="1"/>
    <xf numFmtId="10" fontId="4" fillId="0" borderId="239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4" xfId="2" applyFill="1" applyBorder="1"/>
    <xf numFmtId="165" fontId="10" fillId="0" borderId="240" xfId="2" applyNumberFormat="1" applyFont="1" applyFill="1" applyBorder="1" applyAlignment="1">
      <alignment horizontal="right" vertical="center"/>
    </xf>
    <xf numFmtId="0" fontId="2" fillId="11" borderId="82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8" fillId="0" borderId="229" xfId="2" applyFont="1" applyFill="1" applyBorder="1" applyAlignment="1">
      <alignment vertical="center"/>
    </xf>
    <xf numFmtId="169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2" fillId="6" borderId="82" xfId="2" applyFont="1" applyFill="1" applyBorder="1" applyAlignment="1">
      <alignment vertical="center"/>
    </xf>
    <xf numFmtId="166" fontId="4" fillId="0" borderId="244" xfId="2" applyNumberFormat="1" applyFont="1" applyFill="1" applyBorder="1"/>
    <xf numFmtId="0" fontId="8" fillId="0" borderId="245" xfId="2" applyFont="1" applyFill="1" applyBorder="1" applyAlignment="1">
      <alignment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7" fillId="0" borderId="218" xfId="3" applyFont="1" applyBorder="1" applyAlignment="1">
      <alignment vertical="center"/>
    </xf>
    <xf numFmtId="0" fontId="2" fillId="9" borderId="82" xfId="2" applyFont="1" applyFill="1" applyBorder="1" applyAlignment="1">
      <alignment vertical="center"/>
    </xf>
    <xf numFmtId="166" fontId="4" fillId="0" borderId="239" xfId="2" applyNumberFormat="1" applyFont="1" applyFill="1" applyBorder="1"/>
    <xf numFmtId="165" fontId="10" fillId="0" borderId="247" xfId="2" applyNumberFormat="1" applyFont="1" applyFill="1" applyBorder="1" applyAlignment="1">
      <alignment horizontal="right" vertical="center"/>
    </xf>
    <xf numFmtId="0" fontId="2" fillId="7" borderId="82" xfId="2" applyFont="1" applyFill="1" applyBorder="1" applyAlignment="1">
      <alignment vertical="center"/>
    </xf>
    <xf numFmtId="0" fontId="9" fillId="0" borderId="229" xfId="2" applyFont="1" applyFill="1" applyBorder="1" applyAlignment="1">
      <alignment horizontal="right" vertical="center"/>
    </xf>
    <xf numFmtId="166" fontId="4" fillId="2" borderId="88" xfId="2" applyNumberFormat="1" applyFont="1" applyFill="1" applyBorder="1"/>
    <xf numFmtId="169" fontId="9" fillId="0" borderId="223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0" xfId="2" applyNumberFormat="1" applyFont="1" applyFill="1" applyBorder="1"/>
    <xf numFmtId="169" fontId="9" fillId="0" borderId="178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horizontal="right" vertical="center"/>
    </xf>
    <xf numFmtId="165" fontId="10" fillId="0" borderId="248" xfId="2" applyNumberFormat="1" applyFont="1" applyFill="1" applyBorder="1" applyAlignment="1">
      <alignment horizontal="right" vertical="center"/>
    </xf>
    <xf numFmtId="165" fontId="10" fillId="0" borderId="249" xfId="2" applyNumberFormat="1" applyFont="1" applyFill="1" applyBorder="1" applyAlignment="1">
      <alignment horizontal="right" vertical="center"/>
    </xf>
    <xf numFmtId="0" fontId="19" fillId="5" borderId="82" xfId="2" applyFont="1" applyFill="1" applyBorder="1" applyAlignment="1">
      <alignment horizontal="center" vertical="center"/>
    </xf>
    <xf numFmtId="0" fontId="7" fillId="0" borderId="250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9" fillId="0" borderId="251" xfId="2" applyNumberFormat="1" applyFont="1" applyFill="1" applyBorder="1" applyAlignment="1">
      <alignment horizontal="right" vertical="center"/>
    </xf>
    <xf numFmtId="169" fontId="9" fillId="0" borderId="252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0" fontId="8" fillId="0" borderId="253" xfId="2" applyFont="1" applyFill="1" applyBorder="1" applyAlignment="1">
      <alignment vertical="center"/>
    </xf>
    <xf numFmtId="169" fontId="9" fillId="0" borderId="226" xfId="2" applyNumberFormat="1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0" fontId="2" fillId="8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2" fillId="9" borderId="82" xfId="2" applyFont="1" applyFill="1" applyBorder="1" applyAlignment="1">
      <alignment horizontal="center" vertical="center"/>
    </xf>
    <xf numFmtId="0" fontId="7" fillId="0" borderId="255" xfId="2" applyFont="1" applyFill="1" applyBorder="1" applyAlignment="1">
      <alignment vertical="center"/>
    </xf>
    <xf numFmtId="0" fontId="8" fillId="0" borderId="252" xfId="2" applyFont="1" applyFill="1" applyBorder="1" applyAlignment="1">
      <alignment vertical="center"/>
    </xf>
    <xf numFmtId="169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10" fillId="0" borderId="14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46" xfId="2" applyNumberFormat="1" applyFont="1" applyFill="1" applyBorder="1"/>
    <xf numFmtId="166" fontId="20" fillId="13" borderId="114" xfId="2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8" fillId="0" borderId="261" xfId="3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9" fontId="9" fillId="0" borderId="263" xfId="2" applyNumberFormat="1" applyFont="1" applyFill="1" applyBorder="1" applyAlignment="1">
      <alignment horizontal="right" vertical="center"/>
    </xf>
    <xf numFmtId="0" fontId="9" fillId="0" borderId="264" xfId="2" applyFont="1" applyFill="1" applyBorder="1" applyAlignment="1">
      <alignment horizontal="right" vertical="center"/>
    </xf>
    <xf numFmtId="165" fontId="10" fillId="2" borderId="88" xfId="2" applyNumberFormat="1" applyFont="1" applyFill="1" applyBorder="1" applyAlignment="1">
      <alignment horizontal="right"/>
    </xf>
    <xf numFmtId="10" fontId="4" fillId="2" borderId="146" xfId="2" applyNumberFormat="1" applyFont="1" applyFill="1" applyBorder="1"/>
    <xf numFmtId="0" fontId="21" fillId="2" borderId="82" xfId="2" applyFont="1" applyFill="1" applyBorder="1" applyAlignment="1">
      <alignment horizontal="center" vertical="center"/>
    </xf>
    <xf numFmtId="166" fontId="20" fillId="13" borderId="68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2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horizontal="right" vertical="center"/>
    </xf>
    <xf numFmtId="169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70" fontId="10" fillId="2" borderId="269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165" fontId="10" fillId="0" borderId="270" xfId="2" applyNumberFormat="1" applyFont="1" applyFill="1" applyBorder="1" applyAlignment="1">
      <alignment horizontal="right" vertical="center"/>
    </xf>
    <xf numFmtId="165" fontId="10" fillId="0" borderId="271" xfId="2" applyNumberFormat="1" applyFont="1" applyFill="1" applyBorder="1" applyAlignment="1">
      <alignment horizontal="right" vertical="center"/>
    </xf>
    <xf numFmtId="165" fontId="10" fillId="0" borderId="273" xfId="2" applyNumberFormat="1" applyFont="1" applyFill="1" applyBorder="1" applyAlignment="1">
      <alignment horizontal="right" vertical="center"/>
    </xf>
    <xf numFmtId="165" fontId="10" fillId="0" borderId="274" xfId="2" applyNumberFormat="1" applyFont="1" applyFill="1" applyBorder="1" applyAlignment="1">
      <alignment horizontal="right" vertical="center"/>
    </xf>
    <xf numFmtId="165" fontId="10" fillId="0" borderId="272" xfId="2" applyNumberFormat="1" applyFont="1" applyFill="1" applyBorder="1" applyAlignment="1">
      <alignment horizontal="right" vertical="center"/>
    </xf>
    <xf numFmtId="165" fontId="10" fillId="2" borderId="270" xfId="2" applyNumberFormat="1" applyFont="1" applyFill="1" applyBorder="1" applyAlignment="1">
      <alignment horizontal="right" vertical="center"/>
    </xf>
    <xf numFmtId="165" fontId="10" fillId="2" borderId="273" xfId="2" applyNumberFormat="1" applyFont="1" applyFill="1" applyBorder="1" applyAlignment="1">
      <alignment horizontal="right" vertical="center"/>
    </xf>
    <xf numFmtId="165" fontId="10" fillId="0" borderId="275" xfId="2" applyNumberFormat="1" applyFont="1" applyFill="1" applyBorder="1" applyAlignment="1">
      <alignment horizontal="right" vertical="center"/>
    </xf>
    <xf numFmtId="165" fontId="10" fillId="2" borderId="2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2" fillId="0" borderId="6" xfId="2" applyFill="1" applyBorder="1"/>
    <xf numFmtId="166" fontId="4" fillId="0" borderId="238" xfId="2" applyNumberFormat="1" applyFont="1" applyFill="1" applyBorder="1"/>
    <xf numFmtId="0" fontId="7" fillId="0" borderId="17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0" fontId="8" fillId="0" borderId="285" xfId="3" applyFont="1" applyFill="1" applyBorder="1" applyAlignment="1">
      <alignment vertical="center"/>
    </xf>
    <xf numFmtId="167" fontId="9" fillId="0" borderId="285" xfId="2" applyNumberFormat="1" applyFont="1" applyFill="1" applyBorder="1" applyAlignment="1">
      <alignment horizontal="right" vertical="center"/>
    </xf>
    <xf numFmtId="169" fontId="9" fillId="0" borderId="285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10" fillId="0" borderId="287" xfId="2" applyNumberFormat="1" applyFont="1" applyFill="1" applyBorder="1" applyAlignment="1">
      <alignment horizontal="right" vertical="center"/>
    </xf>
    <xf numFmtId="4" fontId="2" fillId="12" borderId="114" xfId="2" applyNumberFormat="1" applyFont="1" applyFill="1" applyBorder="1" applyAlignment="1">
      <alignment vertical="center"/>
    </xf>
    <xf numFmtId="166" fontId="4" fillId="0" borderId="146" xfId="2" applyNumberFormat="1" applyFont="1" applyFill="1" applyBorder="1"/>
    <xf numFmtId="165" fontId="9" fillId="0" borderId="146" xfId="2" applyNumberFormat="1" applyFont="1" applyFill="1" applyBorder="1" applyAlignment="1">
      <alignment horizontal="right" vertical="center"/>
    </xf>
    <xf numFmtId="169" fontId="9" fillId="0" borderId="27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9" fillId="0" borderId="228" xfId="2" applyNumberFormat="1" applyFont="1" applyFill="1" applyBorder="1" applyAlignment="1">
      <alignment horizontal="right" vertical="center"/>
    </xf>
    <xf numFmtId="166" fontId="4" fillId="2" borderId="24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72" xfId="2" applyFont="1" applyFill="1" applyBorder="1" applyAlignment="1">
      <alignment horizontal="center" vertical="center"/>
    </xf>
    <xf numFmtId="0" fontId="6" fillId="0" borderId="258" xfId="2" applyFont="1" applyFill="1" applyBorder="1" applyAlignment="1">
      <alignment horizontal="center" vertical="center"/>
    </xf>
    <xf numFmtId="0" fontId="6" fillId="0" borderId="148" xfId="2" applyFont="1" applyFill="1" applyBorder="1" applyAlignment="1">
      <alignment horizontal="center" vertical="center"/>
    </xf>
    <xf numFmtId="0" fontId="6" fillId="0" borderId="149" xfId="2" applyFont="1" applyFill="1" applyBorder="1" applyAlignment="1">
      <alignment horizontal="center" vertical="center"/>
    </xf>
    <xf numFmtId="0" fontId="14" fillId="0" borderId="144" xfId="2" applyFont="1" applyFill="1" applyBorder="1" applyAlignment="1">
      <alignment horizontal="center" vertical="center" wrapText="1"/>
    </xf>
    <xf numFmtId="0" fontId="14" fillId="0" borderId="276" xfId="2" applyFont="1" applyFill="1" applyBorder="1" applyAlignment="1">
      <alignment horizontal="center" vertical="center" wrapText="1"/>
    </xf>
    <xf numFmtId="0" fontId="6" fillId="0" borderId="14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45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4" fillId="0" borderId="27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276" xfId="2" applyNumberFormat="1" applyFont="1" applyFill="1" applyBorder="1" applyAlignment="1">
      <alignment horizontal="center" vertical="center" wrapText="1"/>
    </xf>
    <xf numFmtId="0" fontId="14" fillId="0" borderId="278" xfId="2" applyFont="1" applyFill="1" applyBorder="1" applyAlignment="1">
      <alignment horizontal="center" vertical="center" wrapText="1"/>
    </xf>
    <xf numFmtId="0" fontId="14" fillId="0" borderId="279" xfId="2" applyFont="1" applyFill="1" applyBorder="1" applyAlignment="1">
      <alignment horizontal="center" vertical="center" wrapText="1"/>
    </xf>
    <xf numFmtId="165" fontId="14" fillId="0" borderId="277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276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43" xfId="2" applyNumberFormat="1" applyFont="1" applyFill="1" applyBorder="1" applyAlignment="1">
      <alignment horizontal="center" vertical="center" wrapText="1"/>
    </xf>
    <xf numFmtId="165" fontId="14" fillId="2" borderId="40" xfId="2" applyNumberFormat="1" applyFont="1" applyFill="1" applyBorder="1" applyAlignment="1">
      <alignment horizontal="center" vertical="center" wrapText="1"/>
    </xf>
    <xf numFmtId="165" fontId="14" fillId="2" borderId="146" xfId="2" applyNumberFormat="1" applyFont="1" applyFill="1" applyBorder="1" applyAlignment="1">
      <alignment horizontal="center" vertical="center" wrapText="1"/>
    </xf>
    <xf numFmtId="165" fontId="3" fillId="2" borderId="5" xfId="2" applyNumberFormat="1" applyFont="1" applyFill="1" applyBorder="1" applyAlignment="1">
      <alignment horizontal="center" vertical="center" wrapText="1"/>
    </xf>
    <xf numFmtId="165" fontId="3" fillId="2" borderId="11" xfId="2" applyNumberFormat="1" applyFont="1" applyFill="1" applyBorder="1" applyAlignment="1">
      <alignment horizontal="center" vertical="center" wrapText="1"/>
    </xf>
    <xf numFmtId="165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280" xfId="2" applyNumberFormat="1" applyFont="1" applyFill="1" applyBorder="1" applyAlignment="1">
      <alignment horizontal="center" vertical="center" wrapText="1"/>
    </xf>
    <xf numFmtId="15" fontId="3" fillId="0" borderId="28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282" xfId="2" applyNumberFormat="1" applyFont="1" applyFill="1" applyBorder="1" applyAlignment="1">
      <alignment horizontal="center" vertical="center" wrapText="1"/>
    </xf>
    <xf numFmtId="15" fontId="3" fillId="0" borderId="283" xfId="2" applyNumberFormat="1" applyFont="1" applyFill="1" applyBorder="1" applyAlignment="1">
      <alignment horizontal="center" vertical="center" wrapText="1"/>
    </xf>
    <xf numFmtId="0" fontId="3" fillId="0" borderId="280" xfId="2" applyFont="1" applyFill="1" applyBorder="1" applyAlignment="1">
      <alignment horizontal="center" vertical="center" wrapText="1"/>
    </xf>
    <xf numFmtId="0" fontId="3" fillId="0" borderId="28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282" xfId="2" applyFont="1" applyFill="1" applyBorder="1" applyAlignment="1">
      <alignment horizontal="center" vertical="center" wrapText="1"/>
    </xf>
    <xf numFmtId="0" fontId="3" fillId="0" borderId="283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5" fontId="14" fillId="0" borderId="142" xfId="2" applyNumberFormat="1" applyFont="1" applyFill="1" applyBorder="1" applyAlignment="1">
      <alignment horizontal="center" vertical="center" wrapText="1"/>
    </xf>
    <xf numFmtId="0" fontId="14" fillId="0" borderId="288" xfId="2" applyFont="1" applyFill="1" applyBorder="1" applyAlignment="1">
      <alignment horizontal="center" vertical="center" wrapText="1"/>
    </xf>
    <xf numFmtId="0" fontId="14" fillId="0" borderId="289" xfId="2" applyFont="1" applyFill="1" applyBorder="1" applyAlignment="1">
      <alignment horizontal="center" vertical="center" wrapText="1"/>
    </xf>
    <xf numFmtId="165" fontId="14" fillId="0" borderId="142" xfId="2" applyNumberFormat="1" applyFont="1" applyFill="1" applyBorder="1" applyAlignment="1">
      <alignment horizontal="center" vertical="center" wrapText="1"/>
    </xf>
    <xf numFmtId="15" fontId="3" fillId="0" borderId="290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290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workbookViewId="0">
      <selection activeCell="C6" sqref="C1:C1048576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177.49799999999999</v>
      </c>
      <c r="J6" s="16">
        <v>177.52099999999999</v>
      </c>
      <c r="K6" s="17"/>
      <c r="L6" s="17"/>
      <c r="M6" s="18"/>
      <c r="N6" s="17"/>
      <c r="O6" s="1"/>
      <c r="P6" s="19">
        <v>600962299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120.711</v>
      </c>
      <c r="J7" s="28">
        <v>120.729</v>
      </c>
      <c r="K7" s="17"/>
      <c r="L7" s="17"/>
      <c r="M7" s="18"/>
      <c r="N7" s="17"/>
      <c r="O7" s="1"/>
      <c r="P7" s="29">
        <v>242512317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102.771</v>
      </c>
      <c r="J8" s="28">
        <v>102.78400000000001</v>
      </c>
      <c r="K8" s="17"/>
      <c r="L8" s="17"/>
      <c r="M8" s="18"/>
      <c r="N8" s="17"/>
      <c r="O8" s="1"/>
      <c r="P8" s="35">
        <v>73711830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105.816</v>
      </c>
      <c r="J9" s="28">
        <v>105.834</v>
      </c>
      <c r="K9" s="17"/>
      <c r="L9" s="17"/>
      <c r="M9" s="18"/>
      <c r="N9" s="17"/>
      <c r="P9" s="19">
        <v>26267379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106.148</v>
      </c>
      <c r="J10" s="28">
        <v>106.163</v>
      </c>
      <c r="K10" s="17"/>
      <c r="L10" s="17"/>
      <c r="M10" s="18"/>
      <c r="N10" s="17"/>
      <c r="O10" s="44"/>
      <c r="P10" s="45">
        <v>10861945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100.322</v>
      </c>
      <c r="J11" s="28">
        <v>100.336</v>
      </c>
      <c r="K11" s="17"/>
      <c r="L11" s="17"/>
      <c r="M11" s="18"/>
      <c r="N11" s="17"/>
      <c r="O11" s="44"/>
      <c r="P11" s="45">
        <v>1474941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15.835000000000001</v>
      </c>
      <c r="J13" s="55">
        <v>15.837</v>
      </c>
      <c r="K13" s="17"/>
      <c r="L13" s="17"/>
      <c r="M13" s="18"/>
      <c r="N13" s="17"/>
      <c r="O13" s="1"/>
      <c r="P13" s="56">
        <v>78495749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115.76900000000001</v>
      </c>
      <c r="J14" s="27">
        <v>115.78400000000001</v>
      </c>
      <c r="K14" s="17"/>
      <c r="L14" s="17"/>
      <c r="M14" s="18"/>
      <c r="N14" s="17"/>
      <c r="O14" s="17"/>
      <c r="P14" s="64">
        <v>2942653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</v>
      </c>
      <c r="J15" s="27">
        <v>1.131</v>
      </c>
      <c r="K15" s="67"/>
      <c r="L15" s="68"/>
      <c r="M15" s="18"/>
      <c r="N15" s="17"/>
      <c r="O15" s="39"/>
      <c r="P15" s="56">
        <v>7702745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104.414</v>
      </c>
      <c r="J16" s="74">
        <v>104.429</v>
      </c>
      <c r="K16" s="17"/>
      <c r="L16" s="17"/>
      <c r="M16" s="18"/>
      <c r="N16" s="17"/>
      <c r="O16" s="1"/>
      <c r="P16" s="75">
        <v>12583315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</v>
      </c>
      <c r="J18" s="485">
        <v>1.6319999999999999</v>
      </c>
      <c r="K18" s="68" t="s">
        <v>32</v>
      </c>
      <c r="L18" s="17"/>
      <c r="M18" s="18">
        <f>+(J18-I18)/I18</f>
        <v>1.226993865030676E-3</v>
      </c>
      <c r="N18" s="17"/>
      <c r="O18" s="82" t="s">
        <v>33</v>
      </c>
      <c r="P18" s="35">
        <v>3450781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42.942999999999998</v>
      </c>
      <c r="J20" s="81">
        <v>42.947000000000003</v>
      </c>
      <c r="K20" s="17"/>
      <c r="L20" s="17"/>
      <c r="M20" s="89"/>
      <c r="N20" s="17"/>
      <c r="O20" s="17"/>
      <c r="P20" s="19">
        <v>67211693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57.991</v>
      </c>
      <c r="J21" s="34">
        <v>57.996000000000002</v>
      </c>
      <c r="K21" s="17"/>
      <c r="L21" s="17"/>
      <c r="M21" s="89"/>
      <c r="N21" s="17"/>
      <c r="O21" s="17"/>
      <c r="P21" s="19">
        <v>2498598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126.535</v>
      </c>
      <c r="J22" s="27">
        <v>126.69799999999999</v>
      </c>
      <c r="K22" s="17"/>
      <c r="L22" s="17"/>
      <c r="M22" s="18"/>
      <c r="N22" s="17"/>
      <c r="O22" s="100"/>
      <c r="P22" s="101">
        <v>10336412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120.19499999999999</v>
      </c>
      <c r="J23" s="27">
        <v>120.628</v>
      </c>
      <c r="K23" s="17"/>
      <c r="L23" s="17"/>
      <c r="M23" s="18"/>
      <c r="N23" s="17"/>
      <c r="O23" s="100"/>
      <c r="P23" s="101">
        <v>739333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152.94900000000001</v>
      </c>
      <c r="J25" s="55">
        <v>153.077</v>
      </c>
      <c r="K25" s="17"/>
      <c r="L25" s="17"/>
      <c r="M25" s="18"/>
      <c r="N25" s="17"/>
      <c r="O25" s="114"/>
      <c r="P25" s="115">
        <v>1317688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568.298</v>
      </c>
      <c r="J26" s="27">
        <v>567.69899999999996</v>
      </c>
      <c r="K26" s="17"/>
      <c r="L26" s="17"/>
      <c r="M26" s="18"/>
      <c r="N26" s="17"/>
      <c r="O26" s="121"/>
      <c r="P26" s="115">
        <v>727791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129.38900000000001</v>
      </c>
      <c r="J27" s="28">
        <v>130.041</v>
      </c>
      <c r="K27" s="17"/>
      <c r="L27" s="17"/>
      <c r="M27" s="18"/>
      <c r="N27" s="17"/>
      <c r="O27" s="124"/>
      <c r="P27" s="115">
        <v>1506129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134.47800000000001</v>
      </c>
      <c r="J28" s="125">
        <v>135.11600000000001</v>
      </c>
      <c r="K28" s="17"/>
      <c r="L28" s="17"/>
      <c r="M28" s="18"/>
      <c r="N28" s="17"/>
      <c r="O28" s="126"/>
      <c r="P28" s="115">
        <v>932031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133.435</v>
      </c>
      <c r="J29" s="28">
        <v>133.50299999999999</v>
      </c>
      <c r="K29" s="17"/>
      <c r="L29" s="17"/>
      <c r="M29" s="18"/>
      <c r="N29" s="17"/>
      <c r="O29" s="100"/>
      <c r="P29" s="115">
        <v>227088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110.923</v>
      </c>
      <c r="J30" s="28">
        <v>110.968</v>
      </c>
      <c r="K30" s="17"/>
      <c r="L30" s="17"/>
      <c r="M30" s="18"/>
      <c r="N30" s="17"/>
      <c r="O30" s="100"/>
      <c r="P30" s="115">
        <v>268543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118.488</v>
      </c>
      <c r="J31" s="28">
        <v>118.917</v>
      </c>
      <c r="K31" s="17"/>
      <c r="L31" s="17"/>
      <c r="M31" s="18"/>
      <c r="N31" s="17"/>
      <c r="O31" s="100"/>
      <c r="P31" s="115">
        <v>191813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174.12299999999999</v>
      </c>
      <c r="J32" s="28">
        <v>174.26</v>
      </c>
      <c r="K32" s="17"/>
      <c r="L32" s="17"/>
      <c r="M32" s="18"/>
      <c r="N32" s="17"/>
      <c r="O32" s="100"/>
      <c r="P32" s="115">
        <v>610610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98.953999999999994</v>
      </c>
      <c r="J33" s="28">
        <v>98.831999999999994</v>
      </c>
      <c r="K33" s="17"/>
      <c r="L33" s="17"/>
      <c r="M33" s="18"/>
      <c r="N33" s="17"/>
      <c r="O33" s="100"/>
      <c r="P33" s="19">
        <v>1198539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108.89700000000001</v>
      </c>
      <c r="J34" s="28">
        <v>109.026</v>
      </c>
      <c r="K34" s="17"/>
      <c r="L34" s="17"/>
      <c r="M34" s="18"/>
      <c r="N34" s="17"/>
      <c r="O34" s="141" t="s">
        <v>195</v>
      </c>
      <c r="P34" s="115">
        <v>11974952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169.92599999999999</v>
      </c>
      <c r="J35" s="27">
        <v>170.6</v>
      </c>
      <c r="K35" s="17"/>
      <c r="L35" s="17"/>
      <c r="M35" s="18"/>
      <c r="N35" s="17"/>
      <c r="O35" s="155"/>
      <c r="P35" s="145">
        <v>894798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148.61199999999999</v>
      </c>
      <c r="J36" s="28">
        <v>149.19200000000001</v>
      </c>
      <c r="K36" s="17"/>
      <c r="L36" s="17"/>
      <c r="M36" s="18"/>
      <c r="N36" s="17"/>
      <c r="O36" s="144"/>
      <c r="P36" s="145">
        <v>954832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108.81399999999999</v>
      </c>
      <c r="J37" s="28">
        <v>108.80800000000001</v>
      </c>
      <c r="K37" s="17"/>
      <c r="L37" s="17"/>
      <c r="M37" s="18"/>
      <c r="N37" s="17"/>
      <c r="O37" s="155"/>
      <c r="P37" s="145">
        <v>124041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118.65900000000001</v>
      </c>
      <c r="J38" s="28">
        <v>118.821</v>
      </c>
      <c r="K38" s="17"/>
      <c r="L38" s="17"/>
      <c r="M38" s="18"/>
      <c r="N38" s="17"/>
      <c r="O38" s="155"/>
      <c r="P38" s="145">
        <v>161597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23.414999999999999</v>
      </c>
      <c r="J39" s="74">
        <v>23.486000000000001</v>
      </c>
      <c r="K39" s="68"/>
      <c r="L39" s="17"/>
      <c r="M39" s="18"/>
      <c r="N39" s="17"/>
      <c r="O39" s="141"/>
      <c r="P39" s="115">
        <v>44282644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2284.8580000000002</v>
      </c>
      <c r="J41" s="491">
        <v>2255.2640000000001</v>
      </c>
      <c r="K41" s="174" t="s">
        <v>63</v>
      </c>
      <c r="M41" s="175">
        <f t="shared" ref="M41" si="3">+(J41-I41)/I41</f>
        <v>-1.2952227228125357E-2</v>
      </c>
      <c r="O41" s="176" t="s">
        <v>63</v>
      </c>
      <c r="P41" s="75">
        <v>8288098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131.48699999999999</v>
      </c>
      <c r="J42" s="27">
        <v>130.767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65383589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163.435</v>
      </c>
      <c r="J43" s="28">
        <v>163.27799999999999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75108263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193.98599999999999</v>
      </c>
      <c r="J44" s="28">
        <v>192.22800000000001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1610489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18.850000000000001</v>
      </c>
      <c r="J45" s="28">
        <v>18.521000000000001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17190502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2.8570000000000002</v>
      </c>
      <c r="J47" s="489">
        <v>2.8530000000000002</v>
      </c>
      <c r="K47" s="182"/>
      <c r="M47" s="175">
        <f t="shared" ref="M47:M48" si="5">+(J47-I47)/I47</f>
        <v>-1.4000700035001761E-3</v>
      </c>
      <c r="O47" s="186" t="s">
        <v>32</v>
      </c>
      <c r="P47" s="184">
        <v>11144563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2.472</v>
      </c>
      <c r="J48" s="490">
        <v>2.4710000000000001</v>
      </c>
      <c r="K48" s="187" t="s">
        <v>32</v>
      </c>
      <c r="M48" s="175">
        <f t="shared" si="5"/>
        <v>-4.0453074433652504E-4</v>
      </c>
      <c r="O48" s="188" t="s">
        <v>32</v>
      </c>
      <c r="P48" s="189">
        <v>8828194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1.222</v>
      </c>
      <c r="K49" s="191" t="s">
        <v>74</v>
      </c>
      <c r="M49" s="175">
        <f>+(P49-I49)/I49</f>
        <v>2182414.1712887441</v>
      </c>
      <c r="O49" s="192" t="s">
        <v>74</v>
      </c>
      <c r="P49" s="189">
        <v>2675641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1.157</v>
      </c>
      <c r="K50" s="191"/>
      <c r="M50" s="195">
        <f t="shared" ref="M50:M57" si="6">+(J50-I50)/I50</f>
        <v>0</v>
      </c>
      <c r="O50" s="192" t="s">
        <v>74</v>
      </c>
      <c r="P50" s="101">
        <v>682531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1.167</v>
      </c>
      <c r="J51" s="486">
        <v>1.1639999999999999</v>
      </c>
      <c r="K51" s="191"/>
      <c r="M51" s="195">
        <f t="shared" si="6"/>
        <v>-2.5706940874036964E-3</v>
      </c>
      <c r="O51" s="192" t="s">
        <v>74</v>
      </c>
      <c r="P51" s="101">
        <v>683844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1.163</v>
      </c>
      <c r="J52" s="484">
        <v>1.1579999999999999</v>
      </c>
      <c r="K52" s="191"/>
      <c r="M52" s="195">
        <f t="shared" si="6"/>
        <v>-4.2992261392950258E-3</v>
      </c>
      <c r="O52" s="192" t="s">
        <v>74</v>
      </c>
      <c r="P52" s="101">
        <v>676573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125.88</v>
      </c>
      <c r="J53" s="201">
        <v>124.03400000000001</v>
      </c>
      <c r="K53" s="191"/>
      <c r="M53" s="195">
        <f t="shared" si="6"/>
        <v>-1.4664760088973543E-2</v>
      </c>
      <c r="O53" s="202" t="s">
        <v>66</v>
      </c>
      <c r="P53" s="189">
        <v>19465492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125.6</v>
      </c>
      <c r="J54" s="208">
        <v>125.724</v>
      </c>
      <c r="K54" s="191"/>
      <c r="M54" s="195">
        <f t="shared" si="6"/>
        <v>9.8726114649689048E-4</v>
      </c>
      <c r="O54" s="202" t="s">
        <v>66</v>
      </c>
      <c r="P54" s="189">
        <v>143325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1091.9190000000001</v>
      </c>
      <c r="J55" s="490">
        <v>1078.6890000000001</v>
      </c>
      <c r="K55" s="191"/>
      <c r="M55" s="195" t="e">
        <f>+(I55-#REF!)/#REF!</f>
        <v>#REF!</v>
      </c>
      <c r="O55" s="176" t="s">
        <v>63</v>
      </c>
      <c r="P55" s="189">
        <v>5393443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11.449</v>
      </c>
      <c r="J56" s="214">
        <v>11.268000000000001</v>
      </c>
      <c r="K56" s="191"/>
      <c r="M56" s="195">
        <f t="shared" si="6"/>
        <v>-1.5809240981745059E-2</v>
      </c>
      <c r="O56" s="202" t="s">
        <v>66</v>
      </c>
      <c r="P56" s="215">
        <v>4578754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10.765000000000001</v>
      </c>
      <c r="J57" s="220">
        <v>10.683</v>
      </c>
      <c r="K57" s="191"/>
      <c r="M57" s="195">
        <f t="shared" si="6"/>
        <v>-7.6172782164422416E-3</v>
      </c>
      <c r="O57" s="202" t="s">
        <v>66</v>
      </c>
      <c r="P57" s="221">
        <v>11202357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108.5</v>
      </c>
      <c r="J63" s="231">
        <v>108.514</v>
      </c>
      <c r="K63" s="17"/>
      <c r="L63" s="18"/>
      <c r="M63" s="17"/>
      <c r="N63" s="232"/>
      <c r="O63" s="232"/>
      <c r="P63" s="189">
        <v>101369538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102.693</v>
      </c>
      <c r="J64" s="213">
        <v>102.708</v>
      </c>
      <c r="K64" s="17"/>
      <c r="L64" s="18"/>
      <c r="M64" s="17"/>
      <c r="N64" s="237"/>
      <c r="O64" s="237"/>
      <c r="P64" s="67">
        <v>120183752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104.901</v>
      </c>
      <c r="J65" s="213">
        <v>104.916</v>
      </c>
      <c r="K65" s="17"/>
      <c r="L65" s="18"/>
      <c r="M65" s="17"/>
      <c r="N65" s="237"/>
      <c r="O65" s="237"/>
      <c r="P65" s="67">
        <v>56438719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102.94199999999999</v>
      </c>
      <c r="J66" s="213">
        <v>102.956</v>
      </c>
      <c r="K66" s="17"/>
      <c r="L66" s="18"/>
      <c r="M66" s="17"/>
      <c r="N66" s="248"/>
      <c r="O66" s="248"/>
      <c r="P66" s="67">
        <v>156397288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104.464</v>
      </c>
      <c r="J67" s="213">
        <v>104.48099999999999</v>
      </c>
      <c r="K67" s="17"/>
      <c r="L67" s="18"/>
      <c r="M67" s="17"/>
      <c r="N67" s="250"/>
      <c r="O67" s="250"/>
      <c r="P67" s="67">
        <v>72293196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107.184</v>
      </c>
      <c r="J68" s="213">
        <v>107.19499999999999</v>
      </c>
      <c r="K68" s="17"/>
      <c r="L68" s="18"/>
      <c r="M68" s="17"/>
      <c r="N68" s="250"/>
      <c r="O68" s="250"/>
      <c r="P68" s="67">
        <v>34747152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104.937</v>
      </c>
      <c r="J69" s="213">
        <v>104.953</v>
      </c>
      <c r="K69" s="17"/>
      <c r="L69" s="18"/>
      <c r="M69" s="17"/>
      <c r="N69" s="254"/>
      <c r="O69" s="254"/>
      <c r="P69" s="67">
        <v>322295459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101.66500000000001</v>
      </c>
      <c r="J70" s="213">
        <v>101.67700000000001</v>
      </c>
      <c r="K70" s="17"/>
      <c r="L70" s="18"/>
      <c r="M70" s="17"/>
      <c r="N70" s="232"/>
      <c r="O70" s="232"/>
      <c r="P70" s="45">
        <v>234569411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103.45099999999999</v>
      </c>
      <c r="J71" s="213">
        <v>103.46</v>
      </c>
      <c r="K71" s="17"/>
      <c r="L71" s="18"/>
      <c r="M71" s="17"/>
      <c r="N71" s="232"/>
      <c r="O71" s="232"/>
      <c r="P71" s="45">
        <v>4397249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104.532</v>
      </c>
      <c r="J72" s="213">
        <v>104.547</v>
      </c>
      <c r="K72" s="17"/>
      <c r="L72" s="18"/>
      <c r="M72" s="17"/>
      <c r="N72" s="44"/>
      <c r="O72" s="44"/>
      <c r="P72" s="45">
        <v>24771753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103.27800000000001</v>
      </c>
      <c r="J73" s="213">
        <v>103.29</v>
      </c>
      <c r="K73" s="17"/>
      <c r="L73" s="18"/>
      <c r="M73" s="17"/>
      <c r="N73" s="250"/>
      <c r="O73" s="250"/>
      <c r="P73" s="67">
        <v>4111282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107.14100000000001</v>
      </c>
      <c r="J74" s="213">
        <v>107.157</v>
      </c>
      <c r="K74" s="17"/>
      <c r="L74" s="18"/>
      <c r="M74" s="17"/>
      <c r="N74" s="250"/>
      <c r="O74" s="250"/>
      <c r="P74" s="215">
        <v>46905639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104.992</v>
      </c>
      <c r="J75" s="213">
        <v>105.004</v>
      </c>
      <c r="K75" s="8"/>
      <c r="L75" s="256"/>
      <c r="M75" s="8"/>
      <c r="N75" s="257"/>
      <c r="O75" s="257"/>
      <c r="P75" s="258">
        <v>207857680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103.71899999999999</v>
      </c>
      <c r="J76" s="213">
        <v>103.729</v>
      </c>
      <c r="K76" s="17"/>
      <c r="L76" s="18"/>
      <c r="M76" s="17"/>
      <c r="N76" s="254"/>
      <c r="O76" s="254"/>
      <c r="P76" s="261">
        <v>18249906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103.14100000000001</v>
      </c>
      <c r="J77" s="213">
        <v>103.157</v>
      </c>
      <c r="K77" s="17"/>
      <c r="L77" s="18"/>
      <c r="M77" s="17"/>
      <c r="N77" s="263"/>
      <c r="O77" s="263"/>
      <c r="P77" s="261">
        <v>428187778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104.315</v>
      </c>
      <c r="J78" s="213">
        <v>104.32599999999999</v>
      </c>
      <c r="K78" s="17"/>
      <c r="L78" s="18"/>
      <c r="M78" s="17"/>
      <c r="N78" s="250"/>
      <c r="O78" s="250"/>
      <c r="P78" s="261">
        <v>9150348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102.947</v>
      </c>
      <c r="J79" s="213">
        <v>102.96299999999999</v>
      </c>
      <c r="K79" s="17"/>
      <c r="L79" s="18"/>
      <c r="M79" s="17"/>
      <c r="N79" s="263"/>
      <c r="O79" s="263"/>
      <c r="P79" s="268">
        <v>118661845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103.985</v>
      </c>
      <c r="J80" s="212">
        <v>103.999</v>
      </c>
      <c r="K80" s="17"/>
      <c r="L80" s="18"/>
      <c r="M80" s="17"/>
      <c r="N80" s="254"/>
      <c r="O80" s="254"/>
      <c r="P80" s="261">
        <v>71054474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105.36499999999999</v>
      </c>
      <c r="J81" s="213">
        <v>105.378</v>
      </c>
      <c r="K81" s="17"/>
      <c r="L81" s="18"/>
      <c r="M81" s="17"/>
      <c r="N81" s="254"/>
      <c r="O81" s="254"/>
      <c r="P81" s="261">
        <v>3469451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102.999</v>
      </c>
      <c r="J82" s="213">
        <v>103.015</v>
      </c>
      <c r="K82" s="17"/>
      <c r="L82" s="18"/>
      <c r="M82" s="17"/>
      <c r="N82" s="250"/>
      <c r="O82" s="250"/>
      <c r="P82" s="273">
        <v>340237656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</v>
      </c>
      <c r="J83" s="213">
        <v>102.91200000000001</v>
      </c>
      <c r="K83" s="17"/>
      <c r="L83" s="18"/>
      <c r="M83" s="17"/>
      <c r="N83" s="250"/>
      <c r="O83" s="250"/>
      <c r="P83" s="273">
        <v>10730517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105.56399999999999</v>
      </c>
      <c r="J84" s="213">
        <v>105.57599999999999</v>
      </c>
      <c r="K84" s="17"/>
      <c r="L84" s="18"/>
      <c r="M84" s="17"/>
      <c r="N84" s="254"/>
      <c r="O84" s="254"/>
      <c r="P84" s="273">
        <v>25364320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102.42</v>
      </c>
      <c r="J85" s="74">
        <v>102.432</v>
      </c>
      <c r="K85" s="17"/>
      <c r="L85" s="18"/>
      <c r="M85" s="17"/>
      <c r="N85" s="250"/>
      <c r="O85" s="250"/>
      <c r="P85" s="273">
        <v>101982133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10.627000000000001</v>
      </c>
      <c r="J87" s="284">
        <v>10.629</v>
      </c>
      <c r="K87" s="17"/>
      <c r="L87" s="18"/>
      <c r="M87" s="17"/>
      <c r="N87" s="285"/>
      <c r="O87" s="285"/>
      <c r="P87" s="286">
        <v>4876804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103.444</v>
      </c>
      <c r="J88" s="289">
        <v>103.455</v>
      </c>
      <c r="L88" s="175"/>
      <c r="M88" s="1"/>
      <c r="N88" s="285"/>
      <c r="O88" s="285"/>
      <c r="P88" s="290">
        <v>2831694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103.739</v>
      </c>
      <c r="J89" s="294">
        <v>103.754</v>
      </c>
      <c r="K89" s="17"/>
      <c r="L89" s="18"/>
      <c r="M89" s="17"/>
      <c r="N89" s="295"/>
      <c r="O89" s="295"/>
      <c r="P89" s="75">
        <v>8929777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104.93300000000001</v>
      </c>
      <c r="J90" s="294">
        <v>104.947</v>
      </c>
      <c r="K90" s="17"/>
      <c r="L90" s="18"/>
      <c r="M90" s="17"/>
      <c r="N90" s="295"/>
      <c r="O90" s="295" t="s">
        <v>202</v>
      </c>
      <c r="P90" s="29">
        <v>3090489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10.429</v>
      </c>
      <c r="J91" s="306">
        <v>10.43</v>
      </c>
      <c r="K91" s="17"/>
      <c r="L91" s="18"/>
      <c r="M91" s="17"/>
      <c r="N91" s="144"/>
      <c r="O91" s="144"/>
      <c r="P91" s="495">
        <v>6054837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100.179</v>
      </c>
      <c r="J93" s="502">
        <v>100.22199999999999</v>
      </c>
      <c r="K93" s="17"/>
      <c r="L93" s="18"/>
      <c r="M93" s="17"/>
      <c r="N93" s="295"/>
      <c r="O93" s="176" t="s">
        <v>63</v>
      </c>
      <c r="P93" s="75">
        <v>100223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60.36</v>
      </c>
      <c r="J95" s="231">
        <v>60.36</v>
      </c>
      <c r="K95" s="17"/>
      <c r="L95" s="17"/>
      <c r="M95" s="18"/>
      <c r="N95" s="17"/>
      <c r="O95" s="285"/>
      <c r="P95" s="101">
        <v>5653720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770620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520373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102.907</v>
      </c>
      <c r="J98" s="28">
        <v>103.333</v>
      </c>
      <c r="K98" s="17"/>
      <c r="L98" s="17"/>
      <c r="M98" s="18"/>
      <c r="N98" s="17"/>
      <c r="O98" s="321"/>
      <c r="P98" s="101">
        <v>2760461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18.574999999999999</v>
      </c>
      <c r="J99" s="28">
        <v>18.603000000000002</v>
      </c>
      <c r="K99" s="322"/>
      <c r="L99" s="62"/>
      <c r="M99" s="62"/>
      <c r="N99" s="323"/>
      <c r="O99" s="324"/>
      <c r="P99" s="101">
        <v>1193591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313.34500000000003</v>
      </c>
      <c r="J100" s="28">
        <v>313.94200000000001</v>
      </c>
      <c r="K100" s="17"/>
      <c r="L100" s="17"/>
      <c r="M100" s="18"/>
      <c r="N100" s="17"/>
      <c r="O100" s="114"/>
      <c r="P100" s="101">
        <v>15706811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30.457000000000001</v>
      </c>
      <c r="J101" s="27">
        <v>30.423999999999999</v>
      </c>
      <c r="K101" s="17"/>
      <c r="L101" s="17"/>
      <c r="M101" s="18"/>
      <c r="N101" s="17"/>
      <c r="O101" s="114"/>
      <c r="P101" s="101">
        <v>4358474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2452.9870000000001</v>
      </c>
      <c r="J102" s="27">
        <v>2458.9250000000002</v>
      </c>
      <c r="K102" s="17"/>
      <c r="L102" s="17"/>
      <c r="M102" s="18"/>
      <c r="N102" s="17"/>
      <c r="O102" s="114"/>
      <c r="P102" s="101">
        <v>4140829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77.013000000000005</v>
      </c>
      <c r="J103" s="28">
        <v>77.186000000000007</v>
      </c>
      <c r="K103" s="17"/>
      <c r="L103" s="17"/>
      <c r="M103" s="18"/>
      <c r="N103" s="17"/>
      <c r="O103" s="100"/>
      <c r="P103" s="101">
        <v>1355464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57.508000000000003</v>
      </c>
      <c r="J104" s="28">
        <v>57.53</v>
      </c>
      <c r="K104" s="17"/>
      <c r="L104" s="17"/>
      <c r="M104" s="18"/>
      <c r="N104" s="17"/>
      <c r="O104" s="100"/>
      <c r="P104" s="101">
        <v>1169891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117.682</v>
      </c>
      <c r="J105" s="28">
        <v>117.81</v>
      </c>
      <c r="K105" s="17"/>
      <c r="L105" s="17"/>
      <c r="M105" s="18"/>
      <c r="N105" s="17"/>
      <c r="O105" s="285"/>
      <c r="P105" s="411">
        <v>1843269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103.639</v>
      </c>
      <c r="J106" s="340">
        <v>103.83199999999999</v>
      </c>
      <c r="K106" s="17"/>
      <c r="L106" s="17"/>
      <c r="M106" s="18"/>
      <c r="N106" s="17"/>
      <c r="O106" s="100"/>
      <c r="P106" s="504">
        <v>2414513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10.805999999999999</v>
      </c>
      <c r="J108" s="231">
        <v>10.807</v>
      </c>
      <c r="K108" s="17"/>
      <c r="L108" s="18"/>
      <c r="M108" s="17"/>
      <c r="N108" s="68"/>
      <c r="O108" s="100"/>
      <c r="P108" s="342">
        <v>78212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11.449</v>
      </c>
      <c r="J109" s="349">
        <v>11.455</v>
      </c>
      <c r="K109" s="17"/>
      <c r="L109" s="18"/>
      <c r="M109" s="17"/>
      <c r="N109" s="68"/>
      <c r="O109" s="100"/>
      <c r="P109" s="115">
        <v>893981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14.853999999999999</v>
      </c>
      <c r="J110" s="349">
        <v>14.840999999999999</v>
      </c>
      <c r="K110" s="17"/>
      <c r="L110" s="18"/>
      <c r="M110" s="17"/>
      <c r="N110" s="68"/>
      <c r="O110" s="100"/>
      <c r="P110" s="115">
        <v>103885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14.242000000000001</v>
      </c>
      <c r="J111" s="349">
        <v>14.218</v>
      </c>
      <c r="K111" s="17"/>
      <c r="L111" s="18"/>
      <c r="M111" s="17"/>
      <c r="N111" s="68"/>
      <c r="O111" s="100"/>
      <c r="P111" s="115">
        <v>356884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16.207999999999998</v>
      </c>
      <c r="J112" s="349">
        <v>16.263999999999999</v>
      </c>
      <c r="K112" s="17"/>
      <c r="L112" s="18"/>
      <c r="M112" s="17"/>
      <c r="N112" s="68"/>
      <c r="O112" s="353"/>
      <c r="P112" s="115">
        <v>19082189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13.961</v>
      </c>
      <c r="J113" s="349">
        <v>13.997</v>
      </c>
      <c r="K113" s="17"/>
      <c r="L113" s="18"/>
      <c r="M113" s="17"/>
      <c r="N113" s="68"/>
      <c r="O113" s="100"/>
      <c r="P113" s="115">
        <v>19513474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159.99600000000001</v>
      </c>
      <c r="J114" s="349">
        <v>160.048</v>
      </c>
      <c r="K114" s="17"/>
      <c r="L114" s="18"/>
      <c r="M114" s="17"/>
      <c r="N114" s="68"/>
      <c r="O114" s="100"/>
      <c r="P114" s="115">
        <v>1225168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149.10499999999999</v>
      </c>
      <c r="J115" s="349">
        <v>149.18600000000001</v>
      </c>
      <c r="K115" s="17"/>
      <c r="L115" s="18"/>
      <c r="M115" s="17"/>
      <c r="N115" s="68"/>
      <c r="O115" s="100"/>
      <c r="P115" s="115">
        <v>608683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8.8859999999999992</v>
      </c>
      <c r="J116" s="348">
        <v>8.9429999999999996</v>
      </c>
      <c r="K116" s="17"/>
      <c r="L116" s="18"/>
      <c r="M116" s="17"/>
      <c r="N116" s="68"/>
      <c r="O116" s="360"/>
      <c r="P116" s="115">
        <v>1098578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125.14</v>
      </c>
      <c r="J117" s="349">
        <v>124.482</v>
      </c>
      <c r="K117" s="17"/>
      <c r="L117" s="18"/>
      <c r="M117" s="17"/>
      <c r="N117" s="68"/>
      <c r="O117" s="362"/>
      <c r="P117" s="115">
        <v>205271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90.308000000000007</v>
      </c>
      <c r="J118" s="349">
        <v>90.463999999999999</v>
      </c>
      <c r="K118" s="17"/>
      <c r="L118" s="17"/>
      <c r="M118" s="18"/>
      <c r="N118" s="17"/>
      <c r="O118" s="100"/>
      <c r="P118" s="115">
        <v>484617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92.813999999999993</v>
      </c>
      <c r="J119" s="348">
        <v>93.14</v>
      </c>
      <c r="K119" s="17"/>
      <c r="L119" s="17"/>
      <c r="M119" s="18"/>
      <c r="N119" s="17"/>
      <c r="O119" s="114"/>
      <c r="P119" s="115">
        <v>193452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98.691999999999993</v>
      </c>
      <c r="J120" s="348">
        <v>98.765000000000001</v>
      </c>
      <c r="K120" s="371"/>
      <c r="L120" s="372"/>
      <c r="M120" s="371"/>
      <c r="N120" s="373"/>
      <c r="O120" s="362"/>
      <c r="P120" s="115">
        <v>2604929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109.98699999999999</v>
      </c>
      <c r="J121" s="349">
        <v>110.227</v>
      </c>
      <c r="K121" s="377"/>
      <c r="L121" s="378"/>
      <c r="M121" s="377"/>
      <c r="N121" s="379"/>
      <c r="O121" s="380"/>
      <c r="P121" s="381">
        <v>4942510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96.564999999999998</v>
      </c>
      <c r="J122" s="349">
        <v>96.587999999999994</v>
      </c>
      <c r="K122" s="377"/>
      <c r="L122" s="378"/>
      <c r="M122" s="377"/>
      <c r="N122" s="379"/>
      <c r="O122" s="380"/>
      <c r="P122" s="381">
        <v>768651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10.247</v>
      </c>
      <c r="J123" s="349">
        <v>10.308999999999999</v>
      </c>
      <c r="K123" s="387"/>
      <c r="L123" s="378"/>
      <c r="M123" s="387"/>
      <c r="N123" s="379"/>
      <c r="O123" s="388"/>
      <c r="P123" s="381">
        <v>576444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102.062</v>
      </c>
      <c r="J124" s="348">
        <v>102.133</v>
      </c>
      <c r="K124" s="390"/>
      <c r="L124" s="391"/>
      <c r="M124" s="390"/>
      <c r="N124" s="392"/>
      <c r="P124" s="393">
        <v>1025312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163.98500000000001</v>
      </c>
      <c r="J125" s="340">
        <v>164.864</v>
      </c>
      <c r="K125" s="503"/>
      <c r="L125" s="400"/>
      <c r="M125" s="401"/>
      <c r="N125" s="400"/>
      <c r="O125" s="402"/>
      <c r="P125" s="393">
        <v>53491021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112.557</v>
      </c>
      <c r="J127" s="487">
        <v>111.369</v>
      </c>
      <c r="K127" s="191" t="s">
        <v>74</v>
      </c>
      <c r="M127" s="175">
        <f>+(J127-I127)/I127</f>
        <v>-1.0554652309496542E-2</v>
      </c>
      <c r="O127" s="405" t="s">
        <v>74</v>
      </c>
      <c r="P127" s="115">
        <v>466973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111.566</v>
      </c>
      <c r="J128" s="486">
        <v>111.11799999999999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832941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122.328</v>
      </c>
      <c r="J129" s="486">
        <v>121.211</v>
      </c>
      <c r="K129" s="174" t="s">
        <v>63</v>
      </c>
      <c r="M129" s="175">
        <f t="shared" ref="M129:M134" si="12">+(J129-I129)/I129</f>
        <v>-9.1311882806880216E-3</v>
      </c>
      <c r="O129" s="410" t="s">
        <v>63</v>
      </c>
      <c r="P129" s="101">
        <v>570543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206.61699999999999</v>
      </c>
      <c r="J130" s="253">
        <v>204.13</v>
      </c>
      <c r="K130" s="182" t="s">
        <v>66</v>
      </c>
      <c r="M130" s="175">
        <f t="shared" si="12"/>
        <v>-1.2036763673850627E-2</v>
      </c>
      <c r="O130" s="415" t="s">
        <v>66</v>
      </c>
      <c r="P130" s="416">
        <v>3015822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188.11500000000001</v>
      </c>
      <c r="J131" s="417">
        <v>186.786</v>
      </c>
      <c r="K131" s="68" t="s">
        <v>66</v>
      </c>
      <c r="L131" s="17"/>
      <c r="M131" s="18">
        <f t="shared" si="12"/>
        <v>-7.0648273662387781E-3</v>
      </c>
      <c r="N131" s="17"/>
      <c r="O131" s="418" t="s">
        <v>66</v>
      </c>
      <c r="P131" s="115">
        <v>3197023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163.941</v>
      </c>
      <c r="J132" s="417">
        <v>163.375</v>
      </c>
      <c r="K132" s="68" t="s">
        <v>66</v>
      </c>
      <c r="L132" s="17"/>
      <c r="M132" s="18">
        <f t="shared" si="12"/>
        <v>-3.4524615562916078E-3</v>
      </c>
      <c r="N132" s="17"/>
      <c r="O132" s="418" t="s">
        <v>66</v>
      </c>
      <c r="P132" s="115">
        <v>21097925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23.135000000000002</v>
      </c>
      <c r="J133" s="417">
        <v>22.79</v>
      </c>
      <c r="K133" s="182" t="s">
        <v>66</v>
      </c>
      <c r="M133" s="175">
        <f t="shared" si="12"/>
        <v>-1.4912470283120916E-2</v>
      </c>
      <c r="O133" s="415" t="s">
        <v>66</v>
      </c>
      <c r="P133" s="115">
        <v>3551790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145.50299999999999</v>
      </c>
      <c r="J134" s="417">
        <v>145.982</v>
      </c>
      <c r="K134" s="182" t="s">
        <v>66</v>
      </c>
      <c r="M134" s="175">
        <f t="shared" si="12"/>
        <v>3.2920283430583112E-3</v>
      </c>
      <c r="O134" s="415" t="s">
        <v>66</v>
      </c>
      <c r="P134" s="115">
        <v>882897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128.035</v>
      </c>
      <c r="J135" s="487">
        <v>128.142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2013253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9155.07</v>
      </c>
      <c r="J136" s="417">
        <v>9099.4789999999994</v>
      </c>
      <c r="K136" s="422" t="s">
        <v>66</v>
      </c>
      <c r="L136" s="423"/>
      <c r="M136" s="424">
        <f t="shared" ref="M136" si="13">+(J136-I136)/I136</f>
        <v>-6.0721545547986365E-3</v>
      </c>
      <c r="N136" s="423"/>
      <c r="O136" s="415" t="s">
        <v>66</v>
      </c>
      <c r="P136" s="115">
        <v>3430504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77.537999999999997</v>
      </c>
      <c r="J137" s="429">
        <v>77.308000000000007</v>
      </c>
      <c r="K137" s="182" t="s">
        <v>66</v>
      </c>
      <c r="M137" s="175">
        <f>+(J137-I137)/I137</f>
        <v>-2.9662874977429104E-3</v>
      </c>
      <c r="O137" s="430" t="s">
        <v>183</v>
      </c>
      <c r="P137" s="420">
        <v>77308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1056.1089999999999</v>
      </c>
      <c r="J138" s="348">
        <v>1045.674</v>
      </c>
      <c r="K138" s="182"/>
      <c r="M138" s="195">
        <f t="shared" ref="M138:M141" si="14">+(J138-I138)/I138</f>
        <v>-9.8806089144207136E-3</v>
      </c>
      <c r="O138" s="415" t="s">
        <v>66</v>
      </c>
      <c r="P138" s="420">
        <v>8329838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6063.56</v>
      </c>
      <c r="J139" s="348">
        <v>6002.8509999999997</v>
      </c>
      <c r="K139" s="182"/>
      <c r="M139" s="195">
        <f t="shared" si="14"/>
        <v>-1.0012105099974394E-2</v>
      </c>
      <c r="O139" s="415" t="s">
        <v>66</v>
      </c>
      <c r="P139" s="420">
        <v>38424249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5262.424</v>
      </c>
      <c r="J140" s="439">
        <v>5221.4009999999998</v>
      </c>
      <c r="K140" s="440"/>
      <c r="L140" s="441"/>
      <c r="M140" s="442">
        <f t="shared" si="14"/>
        <v>-7.7954569985239008E-3</v>
      </c>
      <c r="N140" s="441"/>
      <c r="O140" s="443" t="s">
        <v>187</v>
      </c>
      <c r="P140" s="115">
        <v>5012545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94.094999999999999</v>
      </c>
      <c r="J141" s="488">
        <v>93.012</v>
      </c>
      <c r="K141" s="449"/>
      <c r="L141" s="450"/>
      <c r="M141" s="451">
        <f t="shared" si="14"/>
        <v>-1.1509644508209771E-2</v>
      </c>
      <c r="N141" s="450"/>
      <c r="O141" s="405" t="s">
        <v>74</v>
      </c>
      <c r="P141" s="452">
        <v>2293850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120.955</v>
      </c>
      <c r="J143" s="460">
        <v>121.17400000000001</v>
      </c>
      <c r="K143" s="222" t="s">
        <v>66</v>
      </c>
      <c r="L143" s="8"/>
      <c r="M143" s="461">
        <f>+(J143-I143)/I143</f>
        <v>1.8105907155554404E-3</v>
      </c>
      <c r="N143" s="8"/>
      <c r="O143" s="462">
        <v>1562592</v>
      </c>
      <c r="P143" s="420">
        <v>5622240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12080.675999999999</v>
      </c>
      <c r="J145" s="470">
        <v>12015.736999999999</v>
      </c>
      <c r="K145" s="182" t="s">
        <v>66</v>
      </c>
      <c r="M145" s="175">
        <f>+(J145-I145)/I145</f>
        <v>-5.3754442218299963E-3</v>
      </c>
      <c r="O145" s="415" t="s">
        <v>66</v>
      </c>
      <c r="P145" s="420">
        <v>13315789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workbookViewId="0">
      <selection activeCell="O35" sqref="O35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177.52099999999999</v>
      </c>
      <c r="J6" s="16">
        <v>177.54499999999999</v>
      </c>
      <c r="K6" s="17"/>
      <c r="L6" s="17"/>
      <c r="M6" s="18"/>
      <c r="N6" s="17"/>
      <c r="O6" s="1"/>
      <c r="P6" s="19">
        <v>601141835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120.729</v>
      </c>
      <c r="J7" s="28">
        <v>120.751</v>
      </c>
      <c r="K7" s="17"/>
      <c r="L7" s="17"/>
      <c r="M7" s="18"/>
      <c r="N7" s="17"/>
      <c r="O7" s="1"/>
      <c r="P7" s="29">
        <v>242728575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102.78400000000001</v>
      </c>
      <c r="J8" s="28">
        <v>102.79900000000001</v>
      </c>
      <c r="K8" s="17"/>
      <c r="L8" s="17"/>
      <c r="M8" s="18"/>
      <c r="N8" s="17"/>
      <c r="O8" s="1"/>
      <c r="P8" s="35">
        <v>76365362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105.834</v>
      </c>
      <c r="J9" s="28">
        <v>105.864</v>
      </c>
      <c r="K9" s="17"/>
      <c r="L9" s="17"/>
      <c r="M9" s="18"/>
      <c r="N9" s="17"/>
      <c r="P9" s="19">
        <v>25945509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106.163</v>
      </c>
      <c r="J10" s="28">
        <v>106.182</v>
      </c>
      <c r="K10" s="17"/>
      <c r="L10" s="17"/>
      <c r="M10" s="18"/>
      <c r="N10" s="17"/>
      <c r="O10" s="44"/>
      <c r="P10" s="45">
        <v>10919354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100.336</v>
      </c>
      <c r="J11" s="28">
        <v>100.351</v>
      </c>
      <c r="K11" s="17"/>
      <c r="L11" s="17"/>
      <c r="M11" s="18"/>
      <c r="N11" s="17"/>
      <c r="O11" s="44"/>
      <c r="P11" s="45">
        <v>1441638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15.837</v>
      </c>
      <c r="J13" s="55">
        <v>15.840999999999999</v>
      </c>
      <c r="K13" s="17"/>
      <c r="L13" s="17"/>
      <c r="M13" s="18"/>
      <c r="N13" s="17"/>
      <c r="O13" s="1"/>
      <c r="P13" s="56">
        <v>78465679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115.78400000000001</v>
      </c>
      <c r="J14" s="27">
        <v>115.798</v>
      </c>
      <c r="K14" s="17"/>
      <c r="L14" s="17"/>
      <c r="M14" s="18"/>
      <c r="N14" s="17"/>
      <c r="O14" s="17"/>
      <c r="P14" s="64">
        <v>2943021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</v>
      </c>
      <c r="J15" s="27">
        <v>1.131</v>
      </c>
      <c r="K15" s="67"/>
      <c r="L15" s="68"/>
      <c r="M15" s="18"/>
      <c r="N15" s="17"/>
      <c r="O15" s="39"/>
      <c r="P15" s="56">
        <v>7479554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104.429</v>
      </c>
      <c r="J16" s="74">
        <v>104.44799999999999</v>
      </c>
      <c r="K16" s="17"/>
      <c r="L16" s="17"/>
      <c r="M16" s="18"/>
      <c r="N16" s="17"/>
      <c r="O16" s="1"/>
      <c r="P16" s="75">
        <v>11911408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</v>
      </c>
      <c r="J18" s="485">
        <v>1.6319999999999999</v>
      </c>
      <c r="K18" s="68" t="s">
        <v>32</v>
      </c>
      <c r="L18" s="17"/>
      <c r="M18" s="18">
        <f>+(J18-I18)/I18</f>
        <v>1.226993865030676E-3</v>
      </c>
      <c r="N18" s="17"/>
      <c r="O18" s="82" t="s">
        <v>33</v>
      </c>
      <c r="P18" s="35">
        <v>3450781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42.947000000000003</v>
      </c>
      <c r="J20" s="81">
        <v>42.951000000000001</v>
      </c>
      <c r="K20" s="17"/>
      <c r="L20" s="17"/>
      <c r="M20" s="89"/>
      <c r="N20" s="17"/>
      <c r="O20" s="17"/>
      <c r="P20" s="19">
        <v>67377132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57.996000000000002</v>
      </c>
      <c r="J21" s="34">
        <v>58.003</v>
      </c>
      <c r="K21" s="17"/>
      <c r="L21" s="17"/>
      <c r="M21" s="89"/>
      <c r="N21" s="17"/>
      <c r="O21" s="17"/>
      <c r="P21" s="19">
        <v>2499275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126.69799999999999</v>
      </c>
      <c r="J22" s="27">
        <v>126.828</v>
      </c>
      <c r="K22" s="17"/>
      <c r="L22" s="17"/>
      <c r="M22" s="18"/>
      <c r="N22" s="17"/>
      <c r="O22" s="100"/>
      <c r="P22" s="101">
        <v>10362114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120.628</v>
      </c>
      <c r="J23" s="27">
        <v>120.979</v>
      </c>
      <c r="K23" s="17"/>
      <c r="L23" s="17"/>
      <c r="M23" s="18"/>
      <c r="N23" s="17"/>
      <c r="O23" s="100"/>
      <c r="P23" s="101">
        <v>741482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153.077</v>
      </c>
      <c r="J25" s="55">
        <v>153.809</v>
      </c>
      <c r="K25" s="17"/>
      <c r="L25" s="17"/>
      <c r="M25" s="18"/>
      <c r="N25" s="17"/>
      <c r="O25" s="114"/>
      <c r="P25" s="115">
        <v>1323996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567.69899999999996</v>
      </c>
      <c r="J26" s="27">
        <v>570.06100000000004</v>
      </c>
      <c r="K26" s="17"/>
      <c r="L26" s="17"/>
      <c r="M26" s="18"/>
      <c r="N26" s="17"/>
      <c r="O26" s="121"/>
      <c r="P26" s="115">
        <v>730818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130.041</v>
      </c>
      <c r="J27" s="28">
        <v>129.804</v>
      </c>
      <c r="K27" s="17"/>
      <c r="L27" s="17"/>
      <c r="M27" s="18"/>
      <c r="N27" s="17"/>
      <c r="O27" s="124"/>
      <c r="P27" s="115">
        <v>1503391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135.11600000000001</v>
      </c>
      <c r="J28" s="125">
        <v>135.01499999999999</v>
      </c>
      <c r="K28" s="17"/>
      <c r="L28" s="17"/>
      <c r="M28" s="18"/>
      <c r="N28" s="17"/>
      <c r="O28" s="126"/>
      <c r="P28" s="115">
        <v>931332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133.50299999999999</v>
      </c>
      <c r="J29" s="28">
        <v>133.06700000000001</v>
      </c>
      <c r="K29" s="17"/>
      <c r="L29" s="17"/>
      <c r="M29" s="18"/>
      <c r="N29" s="17"/>
      <c r="O29" s="100"/>
      <c r="P29" s="115">
        <v>226348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110.968</v>
      </c>
      <c r="J30" s="28">
        <v>110.371</v>
      </c>
      <c r="K30" s="17"/>
      <c r="L30" s="17"/>
      <c r="M30" s="18"/>
      <c r="N30" s="17"/>
      <c r="O30" s="100"/>
      <c r="P30" s="115">
        <v>267098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118.917</v>
      </c>
      <c r="J31" s="28">
        <v>119.16</v>
      </c>
      <c r="K31" s="17"/>
      <c r="L31" s="17"/>
      <c r="M31" s="18"/>
      <c r="N31" s="17"/>
      <c r="O31" s="100"/>
      <c r="P31" s="115">
        <v>192205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174.26</v>
      </c>
      <c r="J32" s="28">
        <v>174.876</v>
      </c>
      <c r="K32" s="17"/>
      <c r="L32" s="17"/>
      <c r="M32" s="18"/>
      <c r="N32" s="17"/>
      <c r="O32" s="100"/>
      <c r="P32" s="115">
        <v>612768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98.831999999999994</v>
      </c>
      <c r="J33" s="28">
        <v>99.102999999999994</v>
      </c>
      <c r="K33" s="17"/>
      <c r="L33" s="17"/>
      <c r="M33" s="18"/>
      <c r="N33" s="17"/>
      <c r="O33" s="100"/>
      <c r="P33" s="19">
        <v>1201827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109.026</v>
      </c>
      <c r="J34" s="28">
        <v>109.14700000000001</v>
      </c>
      <c r="K34" s="17"/>
      <c r="L34" s="17"/>
      <c r="M34" s="18"/>
      <c r="N34" s="17"/>
      <c r="O34" s="141" t="s">
        <v>195</v>
      </c>
      <c r="P34" s="115">
        <v>11988219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170.6</v>
      </c>
      <c r="J35" s="27">
        <v>171.149</v>
      </c>
      <c r="K35" s="17"/>
      <c r="L35" s="17"/>
      <c r="M35" s="18"/>
      <c r="N35" s="17"/>
      <c r="O35" s="155"/>
      <c r="P35" s="145">
        <v>897681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149.19200000000001</v>
      </c>
      <c r="J36" s="28">
        <v>149.648</v>
      </c>
      <c r="K36" s="17"/>
      <c r="L36" s="17"/>
      <c r="M36" s="18"/>
      <c r="N36" s="17"/>
      <c r="O36" s="144"/>
      <c r="P36" s="145">
        <v>957748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108.80800000000001</v>
      </c>
      <c r="J37" s="28">
        <v>109.227</v>
      </c>
      <c r="K37" s="17"/>
      <c r="L37" s="17"/>
      <c r="M37" s="18"/>
      <c r="N37" s="17"/>
      <c r="O37" s="155"/>
      <c r="P37" s="145">
        <v>124519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118.821</v>
      </c>
      <c r="J38" s="28">
        <v>119.61</v>
      </c>
      <c r="K38" s="17"/>
      <c r="L38" s="17"/>
      <c r="M38" s="18"/>
      <c r="N38" s="17"/>
      <c r="O38" s="155"/>
      <c r="P38" s="145">
        <v>162670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23.486000000000001</v>
      </c>
      <c r="J39" s="74">
        <v>23.51</v>
      </c>
      <c r="K39" s="68"/>
      <c r="L39" s="17"/>
      <c r="M39" s="18"/>
      <c r="N39" s="17"/>
      <c r="O39" s="141"/>
      <c r="P39" s="115">
        <v>44345184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2255.2640000000001</v>
      </c>
      <c r="J41" s="491">
        <v>2263.2040000000002</v>
      </c>
      <c r="K41" s="174" t="s">
        <v>63</v>
      </c>
      <c r="M41" s="175">
        <f t="shared" ref="M41" si="3">+(J41-I41)/I41</f>
        <v>3.5206521276445039E-3</v>
      </c>
      <c r="O41" s="176" t="s">
        <v>63</v>
      </c>
      <c r="P41" s="75">
        <v>8317275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131.48699999999999</v>
      </c>
      <c r="J42" s="27">
        <v>130.767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65383589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163.435</v>
      </c>
      <c r="J43" s="28">
        <v>163.27799999999999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75108263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193.98599999999999</v>
      </c>
      <c r="J44" s="28">
        <v>192.22800000000001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1610489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18.850000000000001</v>
      </c>
      <c r="J45" s="28">
        <v>18.521000000000001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17190502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2.8570000000000002</v>
      </c>
      <c r="J47" s="489">
        <v>2.8530000000000002</v>
      </c>
      <c r="K47" s="182"/>
      <c r="M47" s="175">
        <f t="shared" ref="M47:M48" si="5">+(J47-I47)/I47</f>
        <v>-1.4000700035001761E-3</v>
      </c>
      <c r="O47" s="186" t="s">
        <v>32</v>
      </c>
      <c r="P47" s="184">
        <v>11144563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2.472</v>
      </c>
      <c r="J48" s="490">
        <v>2.4710000000000001</v>
      </c>
      <c r="K48" s="187" t="s">
        <v>32</v>
      </c>
      <c r="M48" s="175">
        <f t="shared" si="5"/>
        <v>-4.0453074433652504E-4</v>
      </c>
      <c r="O48" s="188" t="s">
        <v>32</v>
      </c>
      <c r="P48" s="189">
        <v>8828194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1.222</v>
      </c>
      <c r="K49" s="191" t="s">
        <v>74</v>
      </c>
      <c r="M49" s="175">
        <f>+(P49-I49)/I49</f>
        <v>2182414.1712887441</v>
      </c>
      <c r="O49" s="192" t="s">
        <v>74</v>
      </c>
      <c r="P49" s="189">
        <v>2675641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1.157</v>
      </c>
      <c r="K50" s="191"/>
      <c r="M50" s="195">
        <f t="shared" ref="M50:M57" si="6">+(J50-I50)/I50</f>
        <v>0</v>
      </c>
      <c r="O50" s="192" t="s">
        <v>74</v>
      </c>
      <c r="P50" s="101">
        <v>682531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1.167</v>
      </c>
      <c r="J51" s="486">
        <v>1.1639999999999999</v>
      </c>
      <c r="K51" s="191"/>
      <c r="M51" s="195">
        <f t="shared" si="6"/>
        <v>-2.5706940874036964E-3</v>
      </c>
      <c r="O51" s="192" t="s">
        <v>74</v>
      </c>
      <c r="P51" s="101">
        <v>683844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1.163</v>
      </c>
      <c r="J52" s="484">
        <v>1.1579999999999999</v>
      </c>
      <c r="K52" s="191"/>
      <c r="M52" s="195">
        <f t="shared" si="6"/>
        <v>-4.2992261392950258E-3</v>
      </c>
      <c r="O52" s="192" t="s">
        <v>74</v>
      </c>
      <c r="P52" s="101">
        <v>676573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125.88</v>
      </c>
      <c r="J53" s="201">
        <v>124.03400000000001</v>
      </c>
      <c r="K53" s="191"/>
      <c r="M53" s="195">
        <f t="shared" si="6"/>
        <v>-1.4664760088973543E-2</v>
      </c>
      <c r="O53" s="202" t="s">
        <v>66</v>
      </c>
      <c r="P53" s="189">
        <v>19465492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125.6</v>
      </c>
      <c r="J54" s="208">
        <v>125.724</v>
      </c>
      <c r="K54" s="191"/>
      <c r="M54" s="195">
        <f t="shared" si="6"/>
        <v>9.8726114649689048E-4</v>
      </c>
      <c r="O54" s="202" t="s">
        <v>66</v>
      </c>
      <c r="P54" s="189">
        <v>143325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1078.6890000000001</v>
      </c>
      <c r="J55" s="490">
        <v>1116.0630000000001</v>
      </c>
      <c r="K55" s="191"/>
      <c r="M55" s="195" t="e">
        <f>+(I55-#REF!)/#REF!</f>
        <v>#REF!</v>
      </c>
      <c r="O55" s="176" t="s">
        <v>63</v>
      </c>
      <c r="P55" s="189">
        <v>5580317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11.449</v>
      </c>
      <c r="J56" s="214">
        <v>11.268000000000001</v>
      </c>
      <c r="K56" s="191"/>
      <c r="M56" s="195">
        <f t="shared" si="6"/>
        <v>-1.5809240981745059E-2</v>
      </c>
      <c r="O56" s="202" t="s">
        <v>66</v>
      </c>
      <c r="P56" s="215">
        <v>4578754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10.765000000000001</v>
      </c>
      <c r="J57" s="220">
        <v>10.683</v>
      </c>
      <c r="K57" s="191"/>
      <c r="M57" s="195">
        <f t="shared" si="6"/>
        <v>-7.6172782164422416E-3</v>
      </c>
      <c r="O57" s="202" t="s">
        <v>66</v>
      </c>
      <c r="P57" s="221">
        <v>11231809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108.514</v>
      </c>
      <c r="J63" s="231">
        <v>108.55</v>
      </c>
      <c r="K63" s="17"/>
      <c r="L63" s="18"/>
      <c r="M63" s="17"/>
      <c r="N63" s="232"/>
      <c r="O63" s="232"/>
      <c r="P63" s="189">
        <v>101363363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102.708</v>
      </c>
      <c r="J64" s="213">
        <v>102.717</v>
      </c>
      <c r="K64" s="17"/>
      <c r="L64" s="18"/>
      <c r="M64" s="17"/>
      <c r="N64" s="237"/>
      <c r="O64" s="237"/>
      <c r="P64" s="67">
        <v>120109905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104.916</v>
      </c>
      <c r="J65" s="213">
        <v>104.929</v>
      </c>
      <c r="K65" s="17"/>
      <c r="L65" s="18"/>
      <c r="M65" s="17"/>
      <c r="N65" s="237"/>
      <c r="O65" s="237"/>
      <c r="P65" s="67">
        <v>58058967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102.956</v>
      </c>
      <c r="J66" s="213">
        <v>102.976</v>
      </c>
      <c r="K66" s="17"/>
      <c r="L66" s="18"/>
      <c r="M66" s="17"/>
      <c r="N66" s="248"/>
      <c r="O66" s="248"/>
      <c r="P66" s="67">
        <v>156543872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104.48099999999999</v>
      </c>
      <c r="J67" s="213">
        <v>104.498</v>
      </c>
      <c r="K67" s="17"/>
      <c r="L67" s="18"/>
      <c r="M67" s="17"/>
      <c r="N67" s="250"/>
      <c r="O67" s="250"/>
      <c r="P67" s="67">
        <v>72382557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107.19499999999999</v>
      </c>
      <c r="J68" s="213">
        <v>107.212</v>
      </c>
      <c r="K68" s="17"/>
      <c r="L68" s="18"/>
      <c r="M68" s="17"/>
      <c r="N68" s="250"/>
      <c r="O68" s="250"/>
      <c r="P68" s="67">
        <v>34728774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104.953</v>
      </c>
      <c r="J69" s="213">
        <v>104.968</v>
      </c>
      <c r="K69" s="17"/>
      <c r="L69" s="18"/>
      <c r="M69" s="17"/>
      <c r="N69" s="254"/>
      <c r="O69" s="254"/>
      <c r="P69" s="67">
        <v>323098682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101.67700000000001</v>
      </c>
      <c r="J70" s="213">
        <v>101.694</v>
      </c>
      <c r="K70" s="17"/>
      <c r="L70" s="18"/>
      <c r="M70" s="17"/>
      <c r="N70" s="232"/>
      <c r="O70" s="232"/>
      <c r="P70" s="45">
        <v>232969076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103.46</v>
      </c>
      <c r="J71" s="213">
        <v>103.474</v>
      </c>
      <c r="K71" s="17"/>
      <c r="L71" s="18"/>
      <c r="M71" s="17"/>
      <c r="N71" s="232"/>
      <c r="O71" s="232"/>
      <c r="P71" s="45">
        <v>4395682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104.547</v>
      </c>
      <c r="J72" s="213">
        <v>104.563</v>
      </c>
      <c r="K72" s="17"/>
      <c r="L72" s="18"/>
      <c r="M72" s="17"/>
      <c r="N72" s="44"/>
      <c r="O72" s="44"/>
      <c r="P72" s="45">
        <v>24774978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103.29</v>
      </c>
      <c r="J73" s="213">
        <v>103.306</v>
      </c>
      <c r="K73" s="17"/>
      <c r="L73" s="18"/>
      <c r="M73" s="17"/>
      <c r="N73" s="250"/>
      <c r="O73" s="250"/>
      <c r="P73" s="67">
        <v>4136376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107.157</v>
      </c>
      <c r="J74" s="213">
        <v>107.184</v>
      </c>
      <c r="K74" s="17"/>
      <c r="L74" s="18"/>
      <c r="M74" s="17"/>
      <c r="N74" s="250"/>
      <c r="O74" s="250"/>
      <c r="P74" s="215">
        <v>48080087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105.004</v>
      </c>
      <c r="J75" s="213">
        <v>105.017</v>
      </c>
      <c r="K75" s="8"/>
      <c r="L75" s="256"/>
      <c r="M75" s="8"/>
      <c r="N75" s="257"/>
      <c r="O75" s="257"/>
      <c r="P75" s="258">
        <v>207635569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103.729</v>
      </c>
      <c r="J76" s="213">
        <v>103.74</v>
      </c>
      <c r="K76" s="17"/>
      <c r="L76" s="18"/>
      <c r="M76" s="17"/>
      <c r="N76" s="254"/>
      <c r="O76" s="254"/>
      <c r="P76" s="261">
        <v>17960258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103.157</v>
      </c>
      <c r="J77" s="213">
        <v>103.17100000000001</v>
      </c>
      <c r="K77" s="17"/>
      <c r="L77" s="18"/>
      <c r="M77" s="17"/>
      <c r="N77" s="263"/>
      <c r="O77" s="263"/>
      <c r="P77" s="261">
        <v>428254870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104.32599999999999</v>
      </c>
      <c r="J78" s="213">
        <v>104.33799999999999</v>
      </c>
      <c r="K78" s="17"/>
      <c r="L78" s="18"/>
      <c r="M78" s="17"/>
      <c r="N78" s="250"/>
      <c r="O78" s="250"/>
      <c r="P78" s="261">
        <v>9150952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102.96299999999999</v>
      </c>
      <c r="J79" s="213">
        <v>102.991</v>
      </c>
      <c r="K79" s="17"/>
      <c r="L79" s="18"/>
      <c r="M79" s="17"/>
      <c r="N79" s="263"/>
      <c r="O79" s="263"/>
      <c r="P79" s="268">
        <v>118473015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103.999</v>
      </c>
      <c r="J80" s="212">
        <v>104.02</v>
      </c>
      <c r="K80" s="17"/>
      <c r="L80" s="18"/>
      <c r="M80" s="17"/>
      <c r="N80" s="254"/>
      <c r="O80" s="254"/>
      <c r="P80" s="261">
        <v>71070910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105.378</v>
      </c>
      <c r="J81" s="213">
        <v>105.39</v>
      </c>
      <c r="K81" s="17"/>
      <c r="L81" s="18"/>
      <c r="M81" s="17"/>
      <c r="N81" s="254"/>
      <c r="O81" s="254"/>
      <c r="P81" s="261">
        <v>3420120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103.015</v>
      </c>
      <c r="J82" s="213">
        <v>103.035</v>
      </c>
      <c r="K82" s="17"/>
      <c r="L82" s="18"/>
      <c r="M82" s="17"/>
      <c r="N82" s="250"/>
      <c r="O82" s="250"/>
      <c r="P82" s="273">
        <v>340466365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102.91200000000001</v>
      </c>
      <c r="J83" s="213">
        <v>102.92700000000001</v>
      </c>
      <c r="K83" s="17"/>
      <c r="L83" s="18"/>
      <c r="M83" s="17"/>
      <c r="N83" s="250"/>
      <c r="O83" s="250"/>
      <c r="P83" s="273">
        <v>9751737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105.57599999999999</v>
      </c>
      <c r="J84" s="213">
        <v>105.589</v>
      </c>
      <c r="K84" s="17"/>
      <c r="L84" s="18"/>
      <c r="M84" s="17"/>
      <c r="N84" s="254"/>
      <c r="O84" s="254"/>
      <c r="P84" s="273">
        <v>24086120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102.432</v>
      </c>
      <c r="J85" s="74">
        <v>102.44499999999999</v>
      </c>
      <c r="K85" s="17"/>
      <c r="L85" s="18"/>
      <c r="M85" s="17"/>
      <c r="N85" s="250"/>
      <c r="O85" s="250"/>
      <c r="P85" s="273">
        <v>101941796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10.629</v>
      </c>
      <c r="J87" s="284">
        <v>10.63</v>
      </c>
      <c r="K87" s="17"/>
      <c r="L87" s="18"/>
      <c r="M87" s="17"/>
      <c r="N87" s="285"/>
      <c r="O87" s="285"/>
      <c r="P87" s="286">
        <v>4877440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103.455</v>
      </c>
      <c r="J88" s="289">
        <v>103.467</v>
      </c>
      <c r="L88" s="175"/>
      <c r="M88" s="1"/>
      <c r="N88" s="285"/>
      <c r="O88" s="285"/>
      <c r="P88" s="290">
        <v>2831999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103.754</v>
      </c>
      <c r="J89" s="294">
        <v>103.77</v>
      </c>
      <c r="K89" s="17"/>
      <c r="L89" s="18"/>
      <c r="M89" s="17"/>
      <c r="N89" s="295"/>
      <c r="O89" s="295"/>
      <c r="P89" s="75">
        <v>8865036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104.947</v>
      </c>
      <c r="J90" s="294">
        <v>104.96</v>
      </c>
      <c r="K90" s="17"/>
      <c r="L90" s="18"/>
      <c r="M90" s="17"/>
      <c r="N90" s="295"/>
      <c r="O90" s="295" t="s">
        <v>202</v>
      </c>
      <c r="P90" s="29">
        <v>3090883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10.43</v>
      </c>
      <c r="J91" s="306">
        <v>10.432</v>
      </c>
      <c r="K91" s="17"/>
      <c r="L91" s="18"/>
      <c r="M91" s="17"/>
      <c r="N91" s="144"/>
      <c r="O91" s="144"/>
      <c r="P91" s="495">
        <v>6055887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100.22199999999999</v>
      </c>
      <c r="J93" s="502">
        <v>100.265</v>
      </c>
      <c r="K93" s="17"/>
      <c r="L93" s="18"/>
      <c r="M93" s="17"/>
      <c r="N93" s="295"/>
      <c r="O93" s="176" t="s">
        <v>63</v>
      </c>
      <c r="P93" s="75">
        <v>100266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60.36</v>
      </c>
      <c r="J95" s="231">
        <v>60.287999999999997</v>
      </c>
      <c r="K95" s="17"/>
      <c r="L95" s="17"/>
      <c r="M95" s="18"/>
      <c r="N95" s="17"/>
      <c r="O95" s="285"/>
      <c r="P95" s="101">
        <v>5646977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770663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520398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103.333</v>
      </c>
      <c r="J98" s="28">
        <v>103.676</v>
      </c>
      <c r="K98" s="17"/>
      <c r="L98" s="17"/>
      <c r="M98" s="18"/>
      <c r="N98" s="17"/>
      <c r="O98" s="321"/>
      <c r="P98" s="101">
        <v>2769610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18.603000000000002</v>
      </c>
      <c r="J99" s="28">
        <v>18.623999999999999</v>
      </c>
      <c r="K99" s="322"/>
      <c r="L99" s="62"/>
      <c r="M99" s="62"/>
      <c r="N99" s="323"/>
      <c r="O99" s="324"/>
      <c r="P99" s="101">
        <v>1194912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313.94200000000001</v>
      </c>
      <c r="J100" s="28">
        <v>314.298</v>
      </c>
      <c r="K100" s="17"/>
      <c r="L100" s="17"/>
      <c r="M100" s="18"/>
      <c r="N100" s="17"/>
      <c r="O100" s="114"/>
      <c r="P100" s="101">
        <v>15724646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30.423999999999999</v>
      </c>
      <c r="J101" s="27">
        <v>30.431000000000001</v>
      </c>
      <c r="K101" s="17"/>
      <c r="L101" s="17"/>
      <c r="M101" s="18"/>
      <c r="N101" s="17"/>
      <c r="O101" s="114"/>
      <c r="P101" s="101">
        <v>4359413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2458.9250000000002</v>
      </c>
      <c r="J102" s="27">
        <v>2477.8029999999999</v>
      </c>
      <c r="K102" s="17"/>
      <c r="L102" s="17"/>
      <c r="M102" s="18"/>
      <c r="N102" s="17"/>
      <c r="O102" s="114"/>
      <c r="P102" s="101">
        <v>4172620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77.186000000000007</v>
      </c>
      <c r="J103" s="28">
        <v>77.227000000000004</v>
      </c>
      <c r="K103" s="17"/>
      <c r="L103" s="17"/>
      <c r="M103" s="18"/>
      <c r="N103" s="17"/>
      <c r="O103" s="100"/>
      <c r="P103" s="101">
        <v>1356199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57.53</v>
      </c>
      <c r="J104" s="28">
        <v>57.530999999999999</v>
      </c>
      <c r="K104" s="17"/>
      <c r="L104" s="17"/>
      <c r="M104" s="18"/>
      <c r="N104" s="17"/>
      <c r="O104" s="100"/>
      <c r="P104" s="101">
        <v>1169908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117.81</v>
      </c>
      <c r="J105" s="28">
        <v>118.056</v>
      </c>
      <c r="K105" s="17"/>
      <c r="L105" s="17"/>
      <c r="M105" s="18"/>
      <c r="N105" s="17"/>
      <c r="O105" s="285"/>
      <c r="P105" s="411">
        <v>1847116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103.83199999999999</v>
      </c>
      <c r="J106" s="340">
        <v>103.995</v>
      </c>
      <c r="K106" s="17"/>
      <c r="L106" s="17"/>
      <c r="M106" s="18"/>
      <c r="N106" s="17"/>
      <c r="O106" s="100"/>
      <c r="P106" s="504">
        <v>2418304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10.807</v>
      </c>
      <c r="J108" s="231">
        <v>10.79</v>
      </c>
      <c r="K108" s="17"/>
      <c r="L108" s="18"/>
      <c r="M108" s="17"/>
      <c r="N108" s="68"/>
      <c r="O108" s="100"/>
      <c r="P108" s="342">
        <v>78089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11.455</v>
      </c>
      <c r="J109" s="349">
        <v>11.471</v>
      </c>
      <c r="K109" s="17"/>
      <c r="L109" s="18"/>
      <c r="M109" s="17"/>
      <c r="N109" s="68"/>
      <c r="O109" s="100"/>
      <c r="P109" s="115">
        <v>895241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14.840999999999999</v>
      </c>
      <c r="J110" s="349">
        <v>14.833</v>
      </c>
      <c r="K110" s="17"/>
      <c r="L110" s="18"/>
      <c r="M110" s="17"/>
      <c r="N110" s="68"/>
      <c r="O110" s="100"/>
      <c r="P110" s="115">
        <v>103833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14.218</v>
      </c>
      <c r="J111" s="349">
        <v>14.217000000000001</v>
      </c>
      <c r="K111" s="17"/>
      <c r="L111" s="18"/>
      <c r="M111" s="17"/>
      <c r="N111" s="68"/>
      <c r="O111" s="100"/>
      <c r="P111" s="115">
        <v>356868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16.263999999999999</v>
      </c>
      <c r="J112" s="349">
        <v>16.420000000000002</v>
      </c>
      <c r="K112" s="17"/>
      <c r="L112" s="18"/>
      <c r="M112" s="17"/>
      <c r="N112" s="68"/>
      <c r="O112" s="353"/>
      <c r="P112" s="115">
        <v>19297921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13.997</v>
      </c>
      <c r="J113" s="349">
        <v>14.077</v>
      </c>
      <c r="K113" s="17"/>
      <c r="L113" s="18"/>
      <c r="M113" s="17"/>
      <c r="N113" s="68"/>
      <c r="O113" s="100"/>
      <c r="P113" s="115">
        <v>19624842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160.048</v>
      </c>
      <c r="J114" s="349">
        <v>159.87100000000001</v>
      </c>
      <c r="K114" s="17"/>
      <c r="L114" s="18"/>
      <c r="M114" s="17"/>
      <c r="N114" s="68"/>
      <c r="O114" s="100"/>
      <c r="P114" s="115">
        <v>1223819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149.18600000000001</v>
      </c>
      <c r="J115" s="349">
        <v>149.02799999999999</v>
      </c>
      <c r="K115" s="17"/>
      <c r="L115" s="18"/>
      <c r="M115" s="17"/>
      <c r="N115" s="68"/>
      <c r="O115" s="100"/>
      <c r="P115" s="115">
        <v>608036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8.9429999999999996</v>
      </c>
      <c r="J116" s="348">
        <v>9.0630000000000006</v>
      </c>
      <c r="K116" s="17"/>
      <c r="L116" s="18"/>
      <c r="M116" s="17"/>
      <c r="N116" s="68"/>
      <c r="O116" s="360"/>
      <c r="P116" s="115">
        <v>1113327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124.482</v>
      </c>
      <c r="J117" s="349">
        <v>124.64400000000001</v>
      </c>
      <c r="K117" s="17"/>
      <c r="L117" s="18"/>
      <c r="M117" s="17"/>
      <c r="N117" s="68"/>
      <c r="O117" s="362"/>
      <c r="P117" s="115">
        <v>205539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90.463999999999999</v>
      </c>
      <c r="J118" s="349">
        <v>90.759</v>
      </c>
      <c r="K118" s="17"/>
      <c r="L118" s="17"/>
      <c r="M118" s="18"/>
      <c r="N118" s="17"/>
      <c r="O118" s="100"/>
      <c r="P118" s="115">
        <v>486200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93.14</v>
      </c>
      <c r="J119" s="348">
        <v>93.402000000000001</v>
      </c>
      <c r="K119" s="17"/>
      <c r="L119" s="17"/>
      <c r="M119" s="18"/>
      <c r="N119" s="17"/>
      <c r="O119" s="114"/>
      <c r="P119" s="115">
        <v>193997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98.765000000000001</v>
      </c>
      <c r="J120" s="348">
        <v>99.24</v>
      </c>
      <c r="K120" s="371"/>
      <c r="L120" s="372"/>
      <c r="M120" s="371"/>
      <c r="N120" s="373"/>
      <c r="O120" s="362"/>
      <c r="P120" s="115">
        <v>2617463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110.227</v>
      </c>
      <c r="J121" s="349">
        <v>110.622</v>
      </c>
      <c r="K121" s="377"/>
      <c r="L121" s="378"/>
      <c r="M121" s="377"/>
      <c r="N121" s="379"/>
      <c r="O121" s="380"/>
      <c r="P121" s="381">
        <v>4960192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96.587999999999994</v>
      </c>
      <c r="J122" s="349">
        <v>96.69</v>
      </c>
      <c r="K122" s="377"/>
      <c r="L122" s="378"/>
      <c r="M122" s="377"/>
      <c r="N122" s="379"/>
      <c r="O122" s="380"/>
      <c r="P122" s="381">
        <v>769462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10.308999999999999</v>
      </c>
      <c r="J123" s="349">
        <v>10.371</v>
      </c>
      <c r="K123" s="387"/>
      <c r="L123" s="378"/>
      <c r="M123" s="387"/>
      <c r="N123" s="379"/>
      <c r="O123" s="388"/>
      <c r="P123" s="381">
        <v>579908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102.133</v>
      </c>
      <c r="J124" s="348">
        <v>102.26900000000001</v>
      </c>
      <c r="K124" s="390"/>
      <c r="L124" s="391"/>
      <c r="M124" s="390"/>
      <c r="N124" s="392"/>
      <c r="P124" s="393">
        <v>1026677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164.864</v>
      </c>
      <c r="J125" s="340">
        <v>165.327</v>
      </c>
      <c r="K125" s="503"/>
      <c r="L125" s="400"/>
      <c r="M125" s="401"/>
      <c r="N125" s="400"/>
      <c r="O125" s="402"/>
      <c r="P125" s="393">
        <v>53628965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112.557</v>
      </c>
      <c r="J127" s="487">
        <v>111.369</v>
      </c>
      <c r="K127" s="191" t="s">
        <v>74</v>
      </c>
      <c r="M127" s="175">
        <f>+(J127-I127)/I127</f>
        <v>-1.0554652309496542E-2</v>
      </c>
      <c r="O127" s="405" t="s">
        <v>74</v>
      </c>
      <c r="P127" s="115">
        <v>466973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111.11799999999999</v>
      </c>
      <c r="J128" s="486">
        <v>111.455</v>
      </c>
      <c r="K128" s="174" t="s">
        <v>63</v>
      </c>
      <c r="M128" s="175" t="e">
        <f>+(#REF!-I128)/I128</f>
        <v>#REF!</v>
      </c>
      <c r="O128" s="410" t="s">
        <v>63</v>
      </c>
      <c r="P128" s="411">
        <v>835472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121.211</v>
      </c>
      <c r="J129" s="486">
        <v>122.346</v>
      </c>
      <c r="K129" s="174" t="s">
        <v>63</v>
      </c>
      <c r="M129" s="175">
        <f t="shared" ref="M129:M134" si="12">+(J129-I129)/I129</f>
        <v>9.363836615488735E-3</v>
      </c>
      <c r="O129" s="410" t="s">
        <v>63</v>
      </c>
      <c r="P129" s="101">
        <v>575886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206.61699999999999</v>
      </c>
      <c r="J130" s="253">
        <v>204.13</v>
      </c>
      <c r="K130" s="182" t="s">
        <v>66</v>
      </c>
      <c r="M130" s="175">
        <f t="shared" si="12"/>
        <v>-1.2036763673850627E-2</v>
      </c>
      <c r="O130" s="415" t="s">
        <v>66</v>
      </c>
      <c r="P130" s="416">
        <v>3015822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188.11500000000001</v>
      </c>
      <c r="J131" s="417">
        <v>186.786</v>
      </c>
      <c r="K131" s="68" t="s">
        <v>66</v>
      </c>
      <c r="L131" s="17"/>
      <c r="M131" s="18">
        <f t="shared" si="12"/>
        <v>-7.0648273662387781E-3</v>
      </c>
      <c r="N131" s="17"/>
      <c r="O131" s="418" t="s">
        <v>66</v>
      </c>
      <c r="P131" s="115">
        <v>3197023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163.941</v>
      </c>
      <c r="J132" s="417">
        <v>163.375</v>
      </c>
      <c r="K132" s="68" t="s">
        <v>66</v>
      </c>
      <c r="L132" s="17"/>
      <c r="M132" s="18">
        <f t="shared" si="12"/>
        <v>-3.4524615562916078E-3</v>
      </c>
      <c r="N132" s="17"/>
      <c r="O132" s="418" t="s">
        <v>66</v>
      </c>
      <c r="P132" s="115">
        <v>21097925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23.135000000000002</v>
      </c>
      <c r="J133" s="417">
        <v>22.79</v>
      </c>
      <c r="K133" s="182" t="s">
        <v>66</v>
      </c>
      <c r="M133" s="175">
        <f t="shared" si="12"/>
        <v>-1.4912470283120916E-2</v>
      </c>
      <c r="O133" s="415" t="s">
        <v>66</v>
      </c>
      <c r="P133" s="115">
        <v>3551790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145.50299999999999</v>
      </c>
      <c r="J134" s="417">
        <v>145.982</v>
      </c>
      <c r="K134" s="182" t="s">
        <v>66</v>
      </c>
      <c r="M134" s="175">
        <f t="shared" si="12"/>
        <v>3.2920283430583112E-3</v>
      </c>
      <c r="O134" s="415" t="s">
        <v>66</v>
      </c>
      <c r="P134" s="115">
        <v>882897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128.035</v>
      </c>
      <c r="J135" s="487">
        <v>128.142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2013253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9155.07</v>
      </c>
      <c r="J136" s="417">
        <v>9099.4789999999994</v>
      </c>
      <c r="K136" s="422" t="s">
        <v>66</v>
      </c>
      <c r="L136" s="423"/>
      <c r="M136" s="424">
        <f t="shared" ref="M136" si="13">+(J136-I136)/I136</f>
        <v>-6.0721545547986365E-3</v>
      </c>
      <c r="N136" s="423"/>
      <c r="O136" s="415" t="s">
        <v>66</v>
      </c>
      <c r="P136" s="115">
        <v>3430504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77.537999999999997</v>
      </c>
      <c r="J137" s="429">
        <v>77.308000000000007</v>
      </c>
      <c r="K137" s="182" t="s">
        <v>66</v>
      </c>
      <c r="M137" s="175">
        <f>+(J137-I137)/I137</f>
        <v>-2.9662874977429104E-3</v>
      </c>
      <c r="O137" s="430" t="s">
        <v>183</v>
      </c>
      <c r="P137" s="420">
        <v>77308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1056.1089999999999</v>
      </c>
      <c r="J138" s="348">
        <v>1045.674</v>
      </c>
      <c r="K138" s="182"/>
      <c r="M138" s="195">
        <f t="shared" ref="M138:M141" si="14">+(J138-I138)/I138</f>
        <v>-9.8806089144207136E-3</v>
      </c>
      <c r="O138" s="415" t="s">
        <v>66</v>
      </c>
      <c r="P138" s="420">
        <v>8329838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6063.56</v>
      </c>
      <c r="J139" s="348">
        <v>6002.8509999999997</v>
      </c>
      <c r="K139" s="182"/>
      <c r="M139" s="195">
        <f t="shared" si="14"/>
        <v>-1.0012105099974394E-2</v>
      </c>
      <c r="O139" s="415" t="s">
        <v>66</v>
      </c>
      <c r="P139" s="420">
        <v>38424249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5262.424</v>
      </c>
      <c r="J140" s="439">
        <v>5221.4009999999998</v>
      </c>
      <c r="K140" s="440"/>
      <c r="L140" s="441"/>
      <c r="M140" s="442">
        <f t="shared" si="14"/>
        <v>-7.7954569985239008E-3</v>
      </c>
      <c r="N140" s="441"/>
      <c r="O140" s="443" t="s">
        <v>187</v>
      </c>
      <c r="P140" s="115">
        <v>5012545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94.094999999999999</v>
      </c>
      <c r="J141" s="488">
        <v>93.012</v>
      </c>
      <c r="K141" s="449"/>
      <c r="L141" s="450"/>
      <c r="M141" s="451">
        <f t="shared" si="14"/>
        <v>-1.1509644508209771E-2</v>
      </c>
      <c r="N141" s="450"/>
      <c r="O141" s="405" t="s">
        <v>74</v>
      </c>
      <c r="P141" s="452">
        <v>2293850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121.17400000000001</v>
      </c>
      <c r="J143" s="460">
        <v>121.53700000000001</v>
      </c>
      <c r="K143" s="222" t="s">
        <v>66</v>
      </c>
      <c r="L143" s="8"/>
      <c r="M143" s="461">
        <f>+(J143-I143)/I143</f>
        <v>2.9956921451796551E-3</v>
      </c>
      <c r="N143" s="8"/>
      <c r="O143" s="462">
        <v>1562592</v>
      </c>
      <c r="P143" s="420">
        <v>5639097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12080.675999999999</v>
      </c>
      <c r="J145" s="470">
        <v>12015.736999999999</v>
      </c>
      <c r="K145" s="182" t="s">
        <v>66</v>
      </c>
      <c r="M145" s="175">
        <f>+(J145-I145)/I145</f>
        <v>-5.3754442218299963E-3</v>
      </c>
      <c r="O145" s="415" t="s">
        <v>66</v>
      </c>
      <c r="P145" s="420">
        <v>13347257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16" workbookViewId="0">
      <selection activeCell="O31" sqref="O31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177.54499999999999</v>
      </c>
      <c r="J6" s="16">
        <v>177.61500000000001</v>
      </c>
      <c r="K6" s="17"/>
      <c r="L6" s="17"/>
      <c r="M6" s="18"/>
      <c r="N6" s="17"/>
      <c r="O6" s="1"/>
      <c r="P6" s="19">
        <v>600814054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120.751</v>
      </c>
      <c r="J7" s="28">
        <v>120.803</v>
      </c>
      <c r="K7" s="17"/>
      <c r="L7" s="17"/>
      <c r="M7" s="18"/>
      <c r="N7" s="17"/>
      <c r="O7" s="1"/>
      <c r="P7" s="29">
        <v>242607173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102.79900000000001</v>
      </c>
      <c r="J8" s="28">
        <v>102.845</v>
      </c>
      <c r="K8" s="17"/>
      <c r="L8" s="17"/>
      <c r="M8" s="18"/>
      <c r="N8" s="17"/>
      <c r="O8" s="1"/>
      <c r="P8" s="35">
        <v>76664709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105.864</v>
      </c>
      <c r="J9" s="28">
        <v>105.914</v>
      </c>
      <c r="K9" s="17"/>
      <c r="L9" s="17"/>
      <c r="M9" s="18"/>
      <c r="N9" s="17"/>
      <c r="P9" s="19">
        <v>26368053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106.182</v>
      </c>
      <c r="J10" s="28">
        <v>106.226</v>
      </c>
      <c r="K10" s="17"/>
      <c r="L10" s="17"/>
      <c r="M10" s="18"/>
      <c r="N10" s="17"/>
      <c r="O10" s="44"/>
      <c r="P10" s="45">
        <v>10930101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100.351</v>
      </c>
      <c r="J11" s="28">
        <v>100.39400000000001</v>
      </c>
      <c r="K11" s="17"/>
      <c r="L11" s="17"/>
      <c r="M11" s="18"/>
      <c r="N11" s="17"/>
      <c r="O11" s="44"/>
      <c r="P11" s="45">
        <v>1442265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15.840999999999999</v>
      </c>
      <c r="J13" s="55">
        <v>15.847</v>
      </c>
      <c r="K13" s="17"/>
      <c r="L13" s="17"/>
      <c r="M13" s="18"/>
      <c r="N13" s="17"/>
      <c r="O13" s="1"/>
      <c r="P13" s="56">
        <v>78417821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115.798</v>
      </c>
      <c r="J14" s="27">
        <v>115.84</v>
      </c>
      <c r="K14" s="17"/>
      <c r="L14" s="17"/>
      <c r="M14" s="18"/>
      <c r="N14" s="17"/>
      <c r="O14" s="17"/>
      <c r="P14" s="64">
        <v>2944097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</v>
      </c>
      <c r="J15" s="27">
        <v>1.131</v>
      </c>
      <c r="K15" s="67"/>
      <c r="L15" s="68"/>
      <c r="M15" s="18"/>
      <c r="N15" s="17"/>
      <c r="O15" s="39"/>
      <c r="P15" s="56">
        <v>7476669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104.44799999999999</v>
      </c>
      <c r="J16" s="74">
        <v>104.533</v>
      </c>
      <c r="K16" s="17"/>
      <c r="L16" s="17"/>
      <c r="M16" s="18"/>
      <c r="N16" s="17"/>
      <c r="O16" s="1"/>
      <c r="P16" s="75">
        <v>11864009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</v>
      </c>
      <c r="J18" s="485">
        <v>1.6319999999999999</v>
      </c>
      <c r="K18" s="68" t="s">
        <v>32</v>
      </c>
      <c r="L18" s="17"/>
      <c r="M18" s="18">
        <f>+(J18-I18)/I18</f>
        <v>1.226993865030676E-3</v>
      </c>
      <c r="N18" s="17"/>
      <c r="O18" s="82" t="s">
        <v>33</v>
      </c>
      <c r="P18" s="35">
        <v>3450781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42.951000000000001</v>
      </c>
      <c r="J20" s="81">
        <v>42.963999999999999</v>
      </c>
      <c r="K20" s="17"/>
      <c r="L20" s="17"/>
      <c r="M20" s="89"/>
      <c r="N20" s="17"/>
      <c r="O20" s="17"/>
      <c r="P20" s="19">
        <v>67448334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58.003</v>
      </c>
      <c r="J21" s="34">
        <v>58.021000000000001</v>
      </c>
      <c r="K21" s="17"/>
      <c r="L21" s="17"/>
      <c r="M21" s="89"/>
      <c r="N21" s="17"/>
      <c r="O21" s="17"/>
      <c r="P21" s="19">
        <v>2501415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126.828</v>
      </c>
      <c r="J22" s="27">
        <v>126.863</v>
      </c>
      <c r="K22" s="17"/>
      <c r="L22" s="17"/>
      <c r="M22" s="18"/>
      <c r="N22" s="17"/>
      <c r="O22" s="100"/>
      <c r="P22" s="101">
        <v>10365023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120.979</v>
      </c>
      <c r="J23" s="27">
        <v>120.938</v>
      </c>
      <c r="K23" s="17"/>
      <c r="L23" s="17"/>
      <c r="M23" s="18"/>
      <c r="N23" s="17"/>
      <c r="O23" s="100"/>
      <c r="P23" s="101">
        <v>741232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153.809</v>
      </c>
      <c r="J25" s="55">
        <v>153.65799999999999</v>
      </c>
      <c r="K25" s="17"/>
      <c r="L25" s="17"/>
      <c r="M25" s="18"/>
      <c r="N25" s="17"/>
      <c r="O25" s="114"/>
      <c r="P25" s="115">
        <v>1322697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570.06100000000004</v>
      </c>
      <c r="J26" s="27">
        <v>569.35599999999999</v>
      </c>
      <c r="K26" s="17"/>
      <c r="L26" s="17"/>
      <c r="M26" s="18"/>
      <c r="N26" s="17"/>
      <c r="O26" s="121"/>
      <c r="P26" s="115">
        <v>729916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129.804</v>
      </c>
      <c r="J27" s="28">
        <v>129.84200000000001</v>
      </c>
      <c r="K27" s="17"/>
      <c r="L27" s="17"/>
      <c r="M27" s="18"/>
      <c r="N27" s="17"/>
      <c r="O27" s="124"/>
      <c r="P27" s="115">
        <v>1503834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135.01499999999999</v>
      </c>
      <c r="J28" s="125">
        <v>135.15</v>
      </c>
      <c r="K28" s="17"/>
      <c r="L28" s="17"/>
      <c r="M28" s="18"/>
      <c r="N28" s="17"/>
      <c r="O28" s="126"/>
      <c r="P28" s="115">
        <v>932263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133.06700000000001</v>
      </c>
      <c r="J29" s="28">
        <v>133.30799999999999</v>
      </c>
      <c r="K29" s="17"/>
      <c r="L29" s="17"/>
      <c r="M29" s="18"/>
      <c r="N29" s="17"/>
      <c r="O29" s="100"/>
      <c r="P29" s="115">
        <v>226757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110.371</v>
      </c>
      <c r="J30" s="28">
        <v>110.955</v>
      </c>
      <c r="K30" s="17"/>
      <c r="L30" s="17"/>
      <c r="M30" s="18"/>
      <c r="N30" s="17"/>
      <c r="O30" s="100"/>
      <c r="P30" s="115">
        <v>268512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119.16</v>
      </c>
      <c r="J31" s="28">
        <v>119.155</v>
      </c>
      <c r="K31" s="17"/>
      <c r="L31" s="17"/>
      <c r="M31" s="18"/>
      <c r="N31" s="17"/>
      <c r="O31" s="100"/>
      <c r="P31" s="115">
        <v>192196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174.876</v>
      </c>
      <c r="J32" s="28">
        <v>174.66900000000001</v>
      </c>
      <c r="K32" s="17"/>
      <c r="L32" s="17"/>
      <c r="M32" s="18"/>
      <c r="N32" s="17"/>
      <c r="O32" s="100"/>
      <c r="P32" s="115">
        <v>612040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99.102999999999994</v>
      </c>
      <c r="J33" s="28">
        <v>98.778999999999996</v>
      </c>
      <c r="K33" s="17"/>
      <c r="L33" s="17"/>
      <c r="M33" s="18"/>
      <c r="N33" s="17"/>
      <c r="O33" s="100"/>
      <c r="P33" s="19">
        <v>1194931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109.14700000000001</v>
      </c>
      <c r="J34" s="28">
        <v>109.027</v>
      </c>
      <c r="K34" s="17"/>
      <c r="L34" s="17"/>
      <c r="M34" s="18"/>
      <c r="N34" s="17"/>
      <c r="O34" s="141" t="s">
        <v>195</v>
      </c>
      <c r="P34" s="115">
        <v>11975043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171.149</v>
      </c>
      <c r="J35" s="27">
        <v>171.07400000000001</v>
      </c>
      <c r="K35" s="17"/>
      <c r="L35" s="17"/>
      <c r="M35" s="18"/>
      <c r="N35" s="17"/>
      <c r="O35" s="155"/>
      <c r="P35" s="145">
        <v>897287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149.648</v>
      </c>
      <c r="J36" s="28">
        <v>149.56</v>
      </c>
      <c r="K36" s="17"/>
      <c r="L36" s="17"/>
      <c r="M36" s="18"/>
      <c r="N36" s="17"/>
      <c r="O36" s="144"/>
      <c r="P36" s="145">
        <v>957189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109.227</v>
      </c>
      <c r="J37" s="28">
        <v>109.479</v>
      </c>
      <c r="K37" s="17"/>
      <c r="L37" s="17"/>
      <c r="M37" s="18"/>
      <c r="N37" s="17"/>
      <c r="O37" s="155"/>
      <c r="P37" s="145">
        <v>124806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119.61</v>
      </c>
      <c r="J38" s="28">
        <v>120.074</v>
      </c>
      <c r="K38" s="17"/>
      <c r="L38" s="17"/>
      <c r="M38" s="18"/>
      <c r="N38" s="17"/>
      <c r="O38" s="155"/>
      <c r="P38" s="145">
        <v>163300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23.51</v>
      </c>
      <c r="J39" s="74">
        <v>23.460999999999999</v>
      </c>
      <c r="K39" s="68"/>
      <c r="L39" s="17"/>
      <c r="M39" s="18"/>
      <c r="N39" s="17"/>
      <c r="O39" s="141"/>
      <c r="P39" s="115">
        <v>44256184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2255.2640000000001</v>
      </c>
      <c r="J41" s="491">
        <v>2263.2040000000002</v>
      </c>
      <c r="K41" s="174" t="s">
        <v>63</v>
      </c>
      <c r="M41" s="175">
        <f t="shared" ref="M41" si="3">+(J41-I41)/I41</f>
        <v>3.5206521276445039E-3</v>
      </c>
      <c r="O41" s="176" t="s">
        <v>63</v>
      </c>
      <c r="P41" s="75">
        <v>8317275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130.767</v>
      </c>
      <c r="J42" s="27">
        <v>130.721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65360363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163.27799999999999</v>
      </c>
      <c r="J43" s="28">
        <v>163.303</v>
      </c>
      <c r="K43" s="182" t="s">
        <v>66</v>
      </c>
      <c r="M43" s="175" t="e">
        <f>+(#REF!-#REF!)/#REF!</f>
        <v>#REF!</v>
      </c>
      <c r="O43" s="183" t="s">
        <v>66</v>
      </c>
      <c r="P43" s="184">
        <v>75119419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192.22800000000001</v>
      </c>
      <c r="J44" s="28">
        <v>194.15600000000001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1626442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18.521000000000001</v>
      </c>
      <c r="J45" s="28">
        <v>18.666</v>
      </c>
      <c r="K45" s="182" t="s">
        <v>66</v>
      </c>
      <c r="M45" s="175" t="e">
        <f>+(#REF!-#REF!)/#REF!</f>
        <v>#REF!</v>
      </c>
      <c r="O45" s="183" t="s">
        <v>66</v>
      </c>
      <c r="P45" s="184">
        <v>17325912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2.8570000000000002</v>
      </c>
      <c r="J47" s="489">
        <v>2.8530000000000002</v>
      </c>
      <c r="K47" s="182"/>
      <c r="M47" s="175">
        <f t="shared" ref="M47:M48" si="5">+(J47-I47)/I47</f>
        <v>-1.4000700035001761E-3</v>
      </c>
      <c r="O47" s="186" t="s">
        <v>32</v>
      </c>
      <c r="P47" s="184">
        <v>11144563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2.472</v>
      </c>
      <c r="J48" s="490">
        <v>2.4710000000000001</v>
      </c>
      <c r="K48" s="187" t="s">
        <v>32</v>
      </c>
      <c r="M48" s="175">
        <f t="shared" si="5"/>
        <v>-4.0453074433652504E-4</v>
      </c>
      <c r="O48" s="188" t="s">
        <v>32</v>
      </c>
      <c r="P48" s="189">
        <v>8828194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1.222</v>
      </c>
      <c r="K49" s="191" t="s">
        <v>74</v>
      </c>
      <c r="M49" s="175">
        <f>+(P49-I49)/I49</f>
        <v>2182414.1712887441</v>
      </c>
      <c r="O49" s="192" t="s">
        <v>74</v>
      </c>
      <c r="P49" s="189">
        <v>2675641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1.157</v>
      </c>
      <c r="K50" s="191"/>
      <c r="M50" s="195">
        <f t="shared" ref="M50:M57" si="6">+(J50-I50)/I50</f>
        <v>0</v>
      </c>
      <c r="O50" s="192" t="s">
        <v>74</v>
      </c>
      <c r="P50" s="101">
        <v>682531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1.167</v>
      </c>
      <c r="J51" s="486">
        <v>1.1639999999999999</v>
      </c>
      <c r="K51" s="191"/>
      <c r="M51" s="195">
        <f t="shared" si="6"/>
        <v>-2.5706940874036964E-3</v>
      </c>
      <c r="O51" s="192" t="s">
        <v>74</v>
      </c>
      <c r="P51" s="101">
        <v>683844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1.163</v>
      </c>
      <c r="J52" s="484">
        <v>1.1579999999999999</v>
      </c>
      <c r="K52" s="191"/>
      <c r="M52" s="195">
        <f t="shared" si="6"/>
        <v>-4.2992261392950258E-3</v>
      </c>
      <c r="O52" s="192" t="s">
        <v>74</v>
      </c>
      <c r="P52" s="101">
        <v>676573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1"/>
      <c r="M53" s="195">
        <f t="shared" si="6"/>
        <v>8.7314768531209057E-3</v>
      </c>
      <c r="O53" s="202" t="s">
        <v>66</v>
      </c>
      <c r="P53" s="189">
        <v>19635530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125.724</v>
      </c>
      <c r="J54" s="208">
        <v>126.861</v>
      </c>
      <c r="K54" s="191"/>
      <c r="M54" s="195">
        <f t="shared" si="6"/>
        <v>9.0436193566860775E-3</v>
      </c>
      <c r="O54" s="202" t="s">
        <v>66</v>
      </c>
      <c r="P54" s="189">
        <v>144622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1078.6890000000001</v>
      </c>
      <c r="J55" s="490">
        <v>1116.0630000000001</v>
      </c>
      <c r="K55" s="191"/>
      <c r="M55" s="195" t="e">
        <f>+(I55-#REF!)/#REF!</f>
        <v>#REF!</v>
      </c>
      <c r="O55" s="176" t="s">
        <v>63</v>
      </c>
      <c r="P55" s="189">
        <v>5580317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11.268000000000001</v>
      </c>
      <c r="J56" s="214">
        <v>11.464</v>
      </c>
      <c r="K56" s="191"/>
      <c r="M56" s="195">
        <f t="shared" si="6"/>
        <v>1.7394391196308104E-2</v>
      </c>
      <c r="O56" s="202" t="s">
        <v>66</v>
      </c>
      <c r="P56" s="215">
        <v>4658161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10.683</v>
      </c>
      <c r="J57" s="220">
        <v>10.811</v>
      </c>
      <c r="K57" s="191"/>
      <c r="M57" s="195">
        <f t="shared" si="6"/>
        <v>1.1981653093700282E-2</v>
      </c>
      <c r="O57" s="202" t="s">
        <v>66</v>
      </c>
      <c r="P57" s="221">
        <v>11227520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108.55</v>
      </c>
      <c r="J63" s="231">
        <v>108.592</v>
      </c>
      <c r="K63" s="17"/>
      <c r="L63" s="18"/>
      <c r="M63" s="17"/>
      <c r="N63" s="232"/>
      <c r="O63" s="232"/>
      <c r="P63" s="189">
        <v>101727294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102.717</v>
      </c>
      <c r="J64" s="213">
        <v>102.748</v>
      </c>
      <c r="K64" s="17"/>
      <c r="L64" s="18"/>
      <c r="M64" s="17"/>
      <c r="N64" s="237"/>
      <c r="O64" s="237"/>
      <c r="P64" s="67">
        <v>120312473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104.929</v>
      </c>
      <c r="J65" s="213">
        <v>104.97199999999999</v>
      </c>
      <c r="K65" s="17"/>
      <c r="L65" s="18"/>
      <c r="M65" s="17"/>
      <c r="N65" s="237"/>
      <c r="O65" s="237"/>
      <c r="P65" s="67">
        <v>58005181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102.976</v>
      </c>
      <c r="J66" s="213">
        <v>103.01900000000001</v>
      </c>
      <c r="K66" s="17"/>
      <c r="L66" s="18"/>
      <c r="M66" s="17"/>
      <c r="N66" s="248"/>
      <c r="O66" s="248"/>
      <c r="P66" s="67">
        <v>158203260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104.498</v>
      </c>
      <c r="J67" s="213">
        <v>104.547</v>
      </c>
      <c r="K67" s="17"/>
      <c r="L67" s="18"/>
      <c r="M67" s="17"/>
      <c r="N67" s="250"/>
      <c r="O67" s="250"/>
      <c r="P67" s="67">
        <v>72579467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107.212</v>
      </c>
      <c r="J68" s="213">
        <v>107.248</v>
      </c>
      <c r="K68" s="17"/>
      <c r="L68" s="18"/>
      <c r="M68" s="17"/>
      <c r="N68" s="250"/>
      <c r="O68" s="250"/>
      <c r="P68" s="67">
        <v>34742143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104.968</v>
      </c>
      <c r="J69" s="213">
        <v>105.014</v>
      </c>
      <c r="K69" s="17"/>
      <c r="L69" s="18"/>
      <c r="M69" s="17"/>
      <c r="N69" s="254"/>
      <c r="O69" s="254"/>
      <c r="P69" s="67">
        <v>323291659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101.694</v>
      </c>
      <c r="J70" s="213">
        <v>101.727</v>
      </c>
      <c r="K70" s="17"/>
      <c r="L70" s="18"/>
      <c r="M70" s="17"/>
      <c r="N70" s="232"/>
      <c r="O70" s="232"/>
      <c r="P70" s="45">
        <v>226602061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103.474</v>
      </c>
      <c r="J71" s="213">
        <v>103.502</v>
      </c>
      <c r="K71" s="17"/>
      <c r="L71" s="18"/>
      <c r="M71" s="17"/>
      <c r="N71" s="232"/>
      <c r="O71" s="232"/>
      <c r="P71" s="45">
        <v>4375351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104.563</v>
      </c>
      <c r="J72" s="213">
        <v>104.607</v>
      </c>
      <c r="K72" s="17"/>
      <c r="L72" s="18"/>
      <c r="M72" s="17"/>
      <c r="N72" s="44"/>
      <c r="O72" s="44"/>
      <c r="P72" s="45">
        <v>25949335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103.306</v>
      </c>
      <c r="J73" s="213">
        <v>103.345</v>
      </c>
      <c r="K73" s="17"/>
      <c r="L73" s="18"/>
      <c r="M73" s="17"/>
      <c r="N73" s="250"/>
      <c r="O73" s="250"/>
      <c r="P73" s="67">
        <v>4137952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107.184</v>
      </c>
      <c r="J74" s="213">
        <v>107.232</v>
      </c>
      <c r="K74" s="17"/>
      <c r="L74" s="18"/>
      <c r="M74" s="17"/>
      <c r="N74" s="250"/>
      <c r="O74" s="250"/>
      <c r="P74" s="215">
        <v>48250345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105.017</v>
      </c>
      <c r="J75" s="213">
        <v>105.053</v>
      </c>
      <c r="K75" s="8"/>
      <c r="L75" s="256"/>
      <c r="M75" s="8"/>
      <c r="N75" s="257"/>
      <c r="O75" s="257"/>
      <c r="P75" s="258">
        <v>207832020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103.74</v>
      </c>
      <c r="J76" s="213">
        <v>103.773</v>
      </c>
      <c r="K76" s="17"/>
      <c r="L76" s="18"/>
      <c r="M76" s="17"/>
      <c r="N76" s="254"/>
      <c r="O76" s="254"/>
      <c r="P76" s="261">
        <v>18768940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103.17100000000001</v>
      </c>
      <c r="J77" s="213">
        <v>103.21299999999999</v>
      </c>
      <c r="K77" s="17"/>
      <c r="L77" s="18"/>
      <c r="M77" s="17"/>
      <c r="N77" s="263"/>
      <c r="O77" s="263"/>
      <c r="P77" s="261">
        <v>428312519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104.33799999999999</v>
      </c>
      <c r="J78" s="213">
        <v>104.372</v>
      </c>
      <c r="K78" s="17"/>
      <c r="L78" s="18"/>
      <c r="M78" s="17"/>
      <c r="N78" s="250"/>
      <c r="O78" s="250"/>
      <c r="P78" s="261">
        <v>9160066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102.991</v>
      </c>
      <c r="J79" s="213">
        <v>103.038</v>
      </c>
      <c r="K79" s="17"/>
      <c r="L79" s="18"/>
      <c r="M79" s="17"/>
      <c r="N79" s="263"/>
      <c r="O79" s="263"/>
      <c r="P79" s="268">
        <v>118524741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104.02</v>
      </c>
      <c r="J80" s="212">
        <v>104.063</v>
      </c>
      <c r="K80" s="17"/>
      <c r="L80" s="18"/>
      <c r="M80" s="17"/>
      <c r="N80" s="254"/>
      <c r="O80" s="254"/>
      <c r="P80" s="261">
        <v>71107382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105.39</v>
      </c>
      <c r="J81" s="213">
        <v>105.42400000000001</v>
      </c>
      <c r="K81" s="17"/>
      <c r="L81" s="18"/>
      <c r="M81" s="17"/>
      <c r="N81" s="254"/>
      <c r="O81" s="254"/>
      <c r="P81" s="261">
        <v>3421231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103.035</v>
      </c>
      <c r="J82" s="213">
        <v>103.081</v>
      </c>
      <c r="K82" s="17"/>
      <c r="L82" s="18"/>
      <c r="M82" s="17"/>
      <c r="N82" s="250"/>
      <c r="O82" s="250"/>
      <c r="P82" s="273">
        <v>340810780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102.92700000000001</v>
      </c>
      <c r="J83" s="213">
        <v>102.968</v>
      </c>
      <c r="K83" s="17"/>
      <c r="L83" s="18"/>
      <c r="M83" s="17"/>
      <c r="N83" s="250"/>
      <c r="O83" s="250"/>
      <c r="P83" s="273">
        <v>9775337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105.589</v>
      </c>
      <c r="J84" s="213">
        <v>105.626</v>
      </c>
      <c r="K84" s="17"/>
      <c r="L84" s="18"/>
      <c r="M84" s="17"/>
      <c r="N84" s="254"/>
      <c r="O84" s="254"/>
      <c r="P84" s="273">
        <v>24113026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102.44499999999999</v>
      </c>
      <c r="J85" s="74">
        <v>102.48099999999999</v>
      </c>
      <c r="K85" s="17"/>
      <c r="L85" s="18"/>
      <c r="M85" s="17"/>
      <c r="N85" s="250"/>
      <c r="O85" s="250"/>
      <c r="P85" s="273">
        <v>101994293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10.63</v>
      </c>
      <c r="J87" s="284">
        <v>10.635999999999999</v>
      </c>
      <c r="K87" s="17"/>
      <c r="L87" s="18"/>
      <c r="M87" s="17"/>
      <c r="N87" s="285"/>
      <c r="O87" s="285"/>
      <c r="P87" s="286">
        <v>4880279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103.467</v>
      </c>
      <c r="J88" s="289">
        <v>103.5</v>
      </c>
      <c r="L88" s="175"/>
      <c r="M88" s="1"/>
      <c r="N88" s="285"/>
      <c r="O88" s="285"/>
      <c r="P88" s="290">
        <v>2832913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103.77</v>
      </c>
      <c r="J89" s="294">
        <v>103.81399999999999</v>
      </c>
      <c r="K89" s="17"/>
      <c r="L89" s="18"/>
      <c r="M89" s="17"/>
      <c r="N89" s="295"/>
      <c r="O89" s="295"/>
      <c r="P89" s="75">
        <v>9309869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104.96</v>
      </c>
      <c r="J90" s="294">
        <v>105</v>
      </c>
      <c r="K90" s="17"/>
      <c r="L90" s="18"/>
      <c r="M90" s="17"/>
      <c r="N90" s="295"/>
      <c r="O90" s="295" t="s">
        <v>202</v>
      </c>
      <c r="P90" s="29">
        <v>3092066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10.432</v>
      </c>
      <c r="J91" s="306">
        <v>10.436</v>
      </c>
      <c r="K91" s="17"/>
      <c r="L91" s="18"/>
      <c r="M91" s="17"/>
      <c r="N91" s="144"/>
      <c r="O91" s="144"/>
      <c r="P91" s="495">
        <v>6058145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100.22199999999999</v>
      </c>
      <c r="J93" s="502">
        <v>100.265</v>
      </c>
      <c r="K93" s="17"/>
      <c r="L93" s="18"/>
      <c r="M93" s="17"/>
      <c r="N93" s="295"/>
      <c r="O93" s="176" t="s">
        <v>63</v>
      </c>
      <c r="P93" s="75">
        <v>100266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60.287999999999997</v>
      </c>
      <c r="J95" s="231">
        <v>60.338000000000001</v>
      </c>
      <c r="K95" s="17"/>
      <c r="L95" s="17"/>
      <c r="M95" s="18"/>
      <c r="N95" s="17"/>
      <c r="O95" s="285"/>
      <c r="P95" s="101">
        <v>5651615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770756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520437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103.676</v>
      </c>
      <c r="J98" s="28">
        <v>103.611</v>
      </c>
      <c r="K98" s="17"/>
      <c r="L98" s="17"/>
      <c r="M98" s="18"/>
      <c r="N98" s="17"/>
      <c r="O98" s="321"/>
      <c r="P98" s="101">
        <v>2767888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18.623999999999999</v>
      </c>
      <c r="J99" s="28">
        <v>18.623999999999999</v>
      </c>
      <c r="K99" s="322"/>
      <c r="L99" s="62"/>
      <c r="M99" s="62"/>
      <c r="N99" s="323"/>
      <c r="O99" s="324"/>
      <c r="P99" s="101">
        <v>1194925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314.298</v>
      </c>
      <c r="J100" s="28">
        <v>314.185</v>
      </c>
      <c r="K100" s="17"/>
      <c r="L100" s="17"/>
      <c r="M100" s="18"/>
      <c r="N100" s="17"/>
      <c r="O100" s="114"/>
      <c r="P100" s="101">
        <v>15718972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30.431000000000001</v>
      </c>
      <c r="J101" s="27">
        <v>30.417999999999999</v>
      </c>
      <c r="K101" s="17"/>
      <c r="L101" s="17"/>
      <c r="M101" s="18"/>
      <c r="N101" s="17"/>
      <c r="O101" s="114"/>
      <c r="P101" s="101">
        <v>4357588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2477.8029999999999</v>
      </c>
      <c r="J102" s="27">
        <v>2478.1729999999998</v>
      </c>
      <c r="K102" s="17"/>
      <c r="L102" s="17"/>
      <c r="M102" s="18"/>
      <c r="N102" s="17"/>
      <c r="O102" s="114"/>
      <c r="P102" s="101">
        <v>4173243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77.227000000000004</v>
      </c>
      <c r="J103" s="28">
        <v>77.137</v>
      </c>
      <c r="K103" s="17"/>
      <c r="L103" s="17"/>
      <c r="M103" s="18"/>
      <c r="N103" s="17"/>
      <c r="O103" s="100"/>
      <c r="P103" s="101">
        <v>1354620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57.530999999999999</v>
      </c>
      <c r="J104" s="28">
        <v>57.521999999999998</v>
      </c>
      <c r="K104" s="17"/>
      <c r="L104" s="17"/>
      <c r="M104" s="18"/>
      <c r="N104" s="17"/>
      <c r="O104" s="100"/>
      <c r="P104" s="101">
        <v>1169715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118.056</v>
      </c>
      <c r="J105" s="28">
        <v>118.096</v>
      </c>
      <c r="K105" s="17"/>
      <c r="L105" s="17"/>
      <c r="M105" s="18"/>
      <c r="N105" s="17"/>
      <c r="O105" s="285"/>
      <c r="P105" s="411">
        <v>1847744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103.995</v>
      </c>
      <c r="J106" s="340">
        <v>104.045</v>
      </c>
      <c r="K106" s="17"/>
      <c r="L106" s="17"/>
      <c r="M106" s="18"/>
      <c r="N106" s="17"/>
      <c r="O106" s="100"/>
      <c r="P106" s="504">
        <v>2419476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</v>
      </c>
      <c r="J108" s="231">
        <v>10.792</v>
      </c>
      <c r="K108" s="17"/>
      <c r="L108" s="18"/>
      <c r="M108" s="17"/>
      <c r="N108" s="68"/>
      <c r="O108" s="100"/>
      <c r="P108" s="342">
        <v>78100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11.471</v>
      </c>
      <c r="J109" s="349">
        <v>11.506</v>
      </c>
      <c r="K109" s="17"/>
      <c r="L109" s="18"/>
      <c r="M109" s="17"/>
      <c r="N109" s="68"/>
      <c r="O109" s="100"/>
      <c r="P109" s="115">
        <v>897955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14.833</v>
      </c>
      <c r="J110" s="349">
        <v>14.832000000000001</v>
      </c>
      <c r="K110" s="17"/>
      <c r="L110" s="18"/>
      <c r="M110" s="17"/>
      <c r="N110" s="68"/>
      <c r="O110" s="100"/>
      <c r="P110" s="115">
        <v>103822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14.217000000000001</v>
      </c>
      <c r="J111" s="349">
        <v>14.239000000000001</v>
      </c>
      <c r="K111" s="17"/>
      <c r="L111" s="18"/>
      <c r="M111" s="17"/>
      <c r="N111" s="68"/>
      <c r="O111" s="100"/>
      <c r="P111" s="115">
        <v>357403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16.420000000000002</v>
      </c>
      <c r="J112" s="349">
        <v>16.428999999999998</v>
      </c>
      <c r="K112" s="17"/>
      <c r="L112" s="18"/>
      <c r="M112" s="17"/>
      <c r="N112" s="68"/>
      <c r="O112" s="353"/>
      <c r="P112" s="115">
        <v>19241369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14.077</v>
      </c>
      <c r="J113" s="349">
        <v>14.086</v>
      </c>
      <c r="K113" s="17"/>
      <c r="L113" s="18"/>
      <c r="M113" s="17"/>
      <c r="N113" s="68"/>
      <c r="O113" s="100"/>
      <c r="P113" s="115">
        <v>19637278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159.87100000000001</v>
      </c>
      <c r="J114" s="349">
        <v>159.73599999999999</v>
      </c>
      <c r="K114" s="17"/>
      <c r="L114" s="18"/>
      <c r="M114" s="17"/>
      <c r="N114" s="68"/>
      <c r="O114" s="100"/>
      <c r="P114" s="115">
        <v>1222782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149.02799999999999</v>
      </c>
      <c r="J115" s="349">
        <v>148.92099999999999</v>
      </c>
      <c r="K115" s="17"/>
      <c r="L115" s="18"/>
      <c r="M115" s="17"/>
      <c r="N115" s="68"/>
      <c r="O115" s="100"/>
      <c r="P115" s="115">
        <v>607601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9.0630000000000006</v>
      </c>
      <c r="J116" s="348">
        <v>9.06</v>
      </c>
      <c r="K116" s="17"/>
      <c r="L116" s="18"/>
      <c r="M116" s="17"/>
      <c r="N116" s="68"/>
      <c r="O116" s="360"/>
      <c r="P116" s="115">
        <v>1112873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124.64400000000001</v>
      </c>
      <c r="J117" s="349">
        <v>124.122</v>
      </c>
      <c r="K117" s="17"/>
      <c r="L117" s="18"/>
      <c r="M117" s="17"/>
      <c r="N117" s="68"/>
      <c r="O117" s="362"/>
      <c r="P117" s="115">
        <v>204678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90.759</v>
      </c>
      <c r="J118" s="349">
        <v>90.578000000000003</v>
      </c>
      <c r="K118" s="17"/>
      <c r="L118" s="17"/>
      <c r="M118" s="18"/>
      <c r="N118" s="17"/>
      <c r="O118" s="100"/>
      <c r="P118" s="115">
        <v>485231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93.402000000000001</v>
      </c>
      <c r="J119" s="348">
        <v>93.100999999999999</v>
      </c>
      <c r="K119" s="17"/>
      <c r="L119" s="17"/>
      <c r="M119" s="18"/>
      <c r="N119" s="17"/>
      <c r="O119" s="114"/>
      <c r="P119" s="115">
        <v>193371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99.24</v>
      </c>
      <c r="J120" s="348">
        <v>99.442999999999998</v>
      </c>
      <c r="K120" s="371"/>
      <c r="L120" s="372"/>
      <c r="M120" s="371"/>
      <c r="N120" s="373"/>
      <c r="O120" s="362"/>
      <c r="P120" s="115">
        <v>2622817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110.622</v>
      </c>
      <c r="J121" s="349">
        <v>110.70399999999999</v>
      </c>
      <c r="K121" s="377"/>
      <c r="L121" s="378"/>
      <c r="M121" s="377"/>
      <c r="N121" s="379"/>
      <c r="O121" s="380"/>
      <c r="P121" s="381">
        <v>4963859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96.69</v>
      </c>
      <c r="J122" s="349">
        <v>96.292000000000002</v>
      </c>
      <c r="K122" s="377"/>
      <c r="L122" s="378"/>
      <c r="M122" s="377"/>
      <c r="N122" s="379"/>
      <c r="O122" s="380"/>
      <c r="P122" s="381">
        <v>766292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10.371</v>
      </c>
      <c r="J123" s="349">
        <v>10.353</v>
      </c>
      <c r="K123" s="387"/>
      <c r="L123" s="378"/>
      <c r="M123" s="387"/>
      <c r="N123" s="379"/>
      <c r="O123" s="388"/>
      <c r="P123" s="381">
        <v>578922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102.26900000000001</v>
      </c>
      <c r="J124" s="348">
        <v>101.895</v>
      </c>
      <c r="K124" s="390"/>
      <c r="L124" s="391"/>
      <c r="M124" s="390"/>
      <c r="N124" s="392"/>
      <c r="P124" s="393">
        <v>1031182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165.327</v>
      </c>
      <c r="J125" s="340">
        <v>165.209</v>
      </c>
      <c r="K125" s="503"/>
      <c r="L125" s="400"/>
      <c r="M125" s="401"/>
      <c r="N125" s="400"/>
      <c r="O125" s="402"/>
      <c r="P125" s="393">
        <v>53651160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112.557</v>
      </c>
      <c r="J127" s="487">
        <v>111.369</v>
      </c>
      <c r="K127" s="191" t="s">
        <v>74</v>
      </c>
      <c r="M127" s="175">
        <f>+(J127-I127)/I127</f>
        <v>-1.0554652309496542E-2</v>
      </c>
      <c r="O127" s="405" t="s">
        <v>74</v>
      </c>
      <c r="P127" s="115">
        <v>466973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111.11799999999999</v>
      </c>
      <c r="J128" s="486">
        <v>111.455</v>
      </c>
      <c r="K128" s="174" t="s">
        <v>63</v>
      </c>
      <c r="M128" s="175" t="e">
        <f>+(#REF!-I128)/I128</f>
        <v>#REF!</v>
      </c>
      <c r="O128" s="410" t="s">
        <v>63</v>
      </c>
      <c r="P128" s="411">
        <v>835472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121.211</v>
      </c>
      <c r="J129" s="486">
        <v>122.346</v>
      </c>
      <c r="K129" s="174" t="s">
        <v>63</v>
      </c>
      <c r="M129" s="175">
        <f t="shared" ref="M129:M134" si="12">+(J129-I129)/I129</f>
        <v>9.363836615488735E-3</v>
      </c>
      <c r="O129" s="410" t="s">
        <v>63</v>
      </c>
      <c r="P129" s="101">
        <v>575886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204.13</v>
      </c>
      <c r="J130" s="253">
        <v>206.26300000000001</v>
      </c>
      <c r="K130" s="182" t="s">
        <v>66</v>
      </c>
      <c r="M130" s="175">
        <f t="shared" si="12"/>
        <v>1.0449223534022485E-2</v>
      </c>
      <c r="O130" s="415" t="s">
        <v>66</v>
      </c>
      <c r="P130" s="416">
        <v>3047326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186.786</v>
      </c>
      <c r="J131" s="417">
        <v>187.935</v>
      </c>
      <c r="K131" s="68" t="s">
        <v>66</v>
      </c>
      <c r="L131" s="17"/>
      <c r="M131" s="18">
        <f t="shared" si="12"/>
        <v>6.151424624971898E-3</v>
      </c>
      <c r="N131" s="17"/>
      <c r="O131" s="418" t="s">
        <v>66</v>
      </c>
      <c r="P131" s="115">
        <v>3216702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163.375</v>
      </c>
      <c r="J132" s="417">
        <v>163.89</v>
      </c>
      <c r="K132" s="68" t="s">
        <v>66</v>
      </c>
      <c r="L132" s="17"/>
      <c r="M132" s="18">
        <f t="shared" si="12"/>
        <v>3.1522570772761216E-3</v>
      </c>
      <c r="N132" s="17"/>
      <c r="O132" s="418" t="s">
        <v>66</v>
      </c>
      <c r="P132" s="115">
        <v>20899625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22.79</v>
      </c>
      <c r="J133" s="417">
        <v>23.279</v>
      </c>
      <c r="K133" s="182" t="s">
        <v>66</v>
      </c>
      <c r="M133" s="175">
        <f t="shared" si="12"/>
        <v>2.1456779289161947E-2</v>
      </c>
      <c r="O133" s="415" t="s">
        <v>66</v>
      </c>
      <c r="P133" s="115">
        <v>3811827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145.982</v>
      </c>
      <c r="J134" s="417">
        <v>148.34299999999999</v>
      </c>
      <c r="K134" s="182" t="s">
        <v>66</v>
      </c>
      <c r="M134" s="175">
        <f t="shared" si="12"/>
        <v>1.6173226836185214E-2</v>
      </c>
      <c r="O134" s="415" t="s">
        <v>66</v>
      </c>
      <c r="P134" s="115">
        <v>897181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128.035</v>
      </c>
      <c r="J135" s="487">
        <v>128.142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2013253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9099.4789999999994</v>
      </c>
      <c r="J136" s="417">
        <v>9260.1479999999992</v>
      </c>
      <c r="K136" s="422" t="s">
        <v>66</v>
      </c>
      <c r="L136" s="423"/>
      <c r="M136" s="424">
        <f t="shared" ref="M136" si="13">+(J136-I136)/I136</f>
        <v>1.7656944974541938E-2</v>
      </c>
      <c r="N136" s="423"/>
      <c r="O136" s="415" t="s">
        <v>66</v>
      </c>
      <c r="P136" s="115">
        <v>3491076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77.537999999999997</v>
      </c>
      <c r="J137" s="429">
        <v>77.308000000000007</v>
      </c>
      <c r="K137" s="182" t="s">
        <v>66</v>
      </c>
      <c r="M137" s="175">
        <f>+(J137-I137)/I137</f>
        <v>-2.9662874977429104E-3</v>
      </c>
      <c r="O137" s="430" t="s">
        <v>183</v>
      </c>
      <c r="P137" s="420">
        <v>77308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1045.674</v>
      </c>
      <c r="J138" s="348">
        <v>1056.4680000000001</v>
      </c>
      <c r="K138" s="182"/>
      <c r="M138" s="195">
        <f t="shared" ref="M138:M141" si="14">+(J138-I138)/I138</f>
        <v>1.0322528818733273E-2</v>
      </c>
      <c r="O138" s="415" t="s">
        <v>66</v>
      </c>
      <c r="P138" s="420">
        <v>8191853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6002.8509999999997</v>
      </c>
      <c r="J139" s="348">
        <v>6042.5529999999999</v>
      </c>
      <c r="K139" s="182"/>
      <c r="M139" s="195">
        <f t="shared" si="14"/>
        <v>6.6138573154656396E-3</v>
      </c>
      <c r="O139" s="415" t="s">
        <v>66</v>
      </c>
      <c r="P139" s="420">
        <v>38678384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5221.4009999999998</v>
      </c>
      <c r="J140" s="439">
        <v>5278.4359999999997</v>
      </c>
      <c r="K140" s="440"/>
      <c r="L140" s="441"/>
      <c r="M140" s="442">
        <f t="shared" si="14"/>
        <v>1.092331349383046E-2</v>
      </c>
      <c r="N140" s="441"/>
      <c r="O140" s="443" t="s">
        <v>187</v>
      </c>
      <c r="P140" s="115">
        <v>5067299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94.094999999999999</v>
      </c>
      <c r="J141" s="488">
        <v>93.012</v>
      </c>
      <c r="K141" s="449"/>
      <c r="L141" s="450"/>
      <c r="M141" s="451">
        <f t="shared" si="14"/>
        <v>-1.1509644508209771E-2</v>
      </c>
      <c r="N141" s="450"/>
      <c r="O141" s="405" t="s">
        <v>74</v>
      </c>
      <c r="P141" s="452">
        <v>2293850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121.53700000000001</v>
      </c>
      <c r="J143" s="460">
        <v>120.837</v>
      </c>
      <c r="K143" s="222" t="s">
        <v>66</v>
      </c>
      <c r="L143" s="8"/>
      <c r="M143" s="461">
        <f>+(J143-I143)/I143</f>
        <v>-5.7595629314529965E-3</v>
      </c>
      <c r="N143" s="8"/>
      <c r="O143" s="462">
        <v>1562592</v>
      </c>
      <c r="P143" s="420">
        <v>5606640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12015.736999999999</v>
      </c>
      <c r="J145" s="470">
        <v>12104.108</v>
      </c>
      <c r="K145" s="182" t="s">
        <v>66</v>
      </c>
      <c r="M145" s="175">
        <f>+(J145-I145)/I145</f>
        <v>7.3546050483629102E-3</v>
      </c>
      <c r="O145" s="415" t="s">
        <v>66</v>
      </c>
      <c r="P145" s="420">
        <v>13314519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124" workbookViewId="0">
      <selection activeCell="J128" sqref="J128:J129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177.61500000000001</v>
      </c>
      <c r="J6" s="16">
        <v>177.64099999999999</v>
      </c>
      <c r="K6" s="17"/>
      <c r="L6" s="17"/>
      <c r="M6" s="18"/>
      <c r="N6" s="17"/>
      <c r="O6" s="1"/>
      <c r="P6" s="19">
        <v>600150711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120.803</v>
      </c>
      <c r="J7" s="28">
        <v>120.822</v>
      </c>
      <c r="K7" s="17"/>
      <c r="L7" s="17"/>
      <c r="M7" s="18"/>
      <c r="N7" s="17"/>
      <c r="O7" s="1"/>
      <c r="P7" s="29">
        <v>242604100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102.845</v>
      </c>
      <c r="J8" s="28">
        <v>102.858</v>
      </c>
      <c r="K8" s="17"/>
      <c r="L8" s="17"/>
      <c r="M8" s="18"/>
      <c r="N8" s="17"/>
      <c r="O8" s="1"/>
      <c r="P8" s="35">
        <v>75949747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105.914</v>
      </c>
      <c r="J9" s="28">
        <v>105.93300000000001</v>
      </c>
      <c r="K9" s="17"/>
      <c r="L9" s="17"/>
      <c r="M9" s="18"/>
      <c r="N9" s="17"/>
      <c r="P9" s="19">
        <v>26378128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106.226</v>
      </c>
      <c r="J10" s="28">
        <v>106.242</v>
      </c>
      <c r="K10" s="17"/>
      <c r="L10" s="17"/>
      <c r="M10" s="18"/>
      <c r="N10" s="17"/>
      <c r="O10" s="44" t="s">
        <v>206</v>
      </c>
      <c r="P10" s="45">
        <v>10909454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100.39400000000001</v>
      </c>
      <c r="J11" s="28">
        <v>100.40900000000001</v>
      </c>
      <c r="K11" s="17"/>
      <c r="L11" s="17"/>
      <c r="M11" s="18"/>
      <c r="N11" s="17"/>
      <c r="O11" s="44"/>
      <c r="P11" s="45">
        <v>1442475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15.847</v>
      </c>
      <c r="J13" s="55">
        <v>15.85</v>
      </c>
      <c r="K13" s="17"/>
      <c r="L13" s="17"/>
      <c r="M13" s="18"/>
      <c r="N13" s="17"/>
      <c r="O13" s="1"/>
      <c r="P13" s="56">
        <v>78481525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115.84</v>
      </c>
      <c r="J14" s="27">
        <v>115.85599999999999</v>
      </c>
      <c r="K14" s="17"/>
      <c r="L14" s="17"/>
      <c r="M14" s="18"/>
      <c r="N14" s="17"/>
      <c r="O14" s="17"/>
      <c r="P14" s="64">
        <v>2944492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</v>
      </c>
      <c r="J15" s="27">
        <v>1.131</v>
      </c>
      <c r="K15" s="67"/>
      <c r="L15" s="68"/>
      <c r="M15" s="18"/>
      <c r="N15" s="17"/>
      <c r="O15" s="39"/>
      <c r="P15" s="56">
        <v>7457395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104.533</v>
      </c>
      <c r="J16" s="74">
        <v>104.54900000000001</v>
      </c>
      <c r="K16" s="17"/>
      <c r="L16" s="17"/>
      <c r="M16" s="18"/>
      <c r="N16" s="17"/>
      <c r="O16" s="1"/>
      <c r="P16" s="75">
        <v>11857210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</v>
      </c>
      <c r="J18" s="485">
        <v>1.6319999999999999</v>
      </c>
      <c r="K18" s="68" t="s">
        <v>32</v>
      </c>
      <c r="L18" s="17"/>
      <c r="M18" s="18">
        <f>+(J18-I18)/I18</f>
        <v>1.226993865030676E-3</v>
      </c>
      <c r="N18" s="17"/>
      <c r="O18" s="82" t="s">
        <v>33</v>
      </c>
      <c r="P18" s="35">
        <v>3450781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42.963999999999999</v>
      </c>
      <c r="J20" s="81">
        <v>42.968000000000004</v>
      </c>
      <c r="K20" s="17"/>
      <c r="L20" s="17"/>
      <c r="M20" s="89"/>
      <c r="N20" s="17"/>
      <c r="O20" s="17"/>
      <c r="P20" s="19">
        <v>67647731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58.021000000000001</v>
      </c>
      <c r="J21" s="34">
        <v>58.027999999999999</v>
      </c>
      <c r="K21" s="17"/>
      <c r="L21" s="17"/>
      <c r="M21" s="89"/>
      <c r="N21" s="17"/>
      <c r="O21" s="17"/>
      <c r="P21" s="19">
        <v>2501975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126.863</v>
      </c>
      <c r="J22" s="27">
        <v>126.977</v>
      </c>
      <c r="K22" s="17"/>
      <c r="L22" s="17"/>
      <c r="M22" s="18"/>
      <c r="N22" s="17"/>
      <c r="O22" s="100"/>
      <c r="P22" s="101">
        <v>10414411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120.938</v>
      </c>
      <c r="J23" s="27">
        <v>121.262</v>
      </c>
      <c r="K23" s="17"/>
      <c r="L23" s="17"/>
      <c r="M23" s="18"/>
      <c r="N23" s="17"/>
      <c r="O23" s="100"/>
      <c r="P23" s="101">
        <v>743218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153.65799999999999</v>
      </c>
      <c r="J25" s="55">
        <v>153.69900000000001</v>
      </c>
      <c r="K25" s="17"/>
      <c r="L25" s="17"/>
      <c r="M25" s="18"/>
      <c r="N25" s="17"/>
      <c r="O25" s="114"/>
      <c r="P25" s="115">
        <v>1323049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569.35599999999999</v>
      </c>
      <c r="J26" s="27">
        <v>569.827</v>
      </c>
      <c r="K26" s="17"/>
      <c r="L26" s="17"/>
      <c r="M26" s="18"/>
      <c r="N26" s="17"/>
      <c r="O26" s="121"/>
      <c r="P26" s="115">
        <v>730519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129.84200000000001</v>
      </c>
      <c r="J27" s="28">
        <v>130.011</v>
      </c>
      <c r="K27" s="17"/>
      <c r="L27" s="17"/>
      <c r="M27" s="18"/>
      <c r="N27" s="17"/>
      <c r="O27" s="124"/>
      <c r="P27" s="115">
        <v>1505793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135.15</v>
      </c>
      <c r="J28" s="125">
        <v>135.50700000000001</v>
      </c>
      <c r="K28" s="17"/>
      <c r="L28" s="17"/>
      <c r="M28" s="18"/>
      <c r="N28" s="17"/>
      <c r="O28" s="126"/>
      <c r="P28" s="115">
        <v>934728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133.30799999999999</v>
      </c>
      <c r="J29" s="28">
        <v>133.38200000000001</v>
      </c>
      <c r="K29" s="17"/>
      <c r="L29" s="17"/>
      <c r="M29" s="18"/>
      <c r="N29" s="17"/>
      <c r="O29" s="100"/>
      <c r="P29" s="115">
        <v>226882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110.955</v>
      </c>
      <c r="J30" s="28">
        <v>110.944</v>
      </c>
      <c r="K30" s="17"/>
      <c r="L30" s="17"/>
      <c r="M30" s="18"/>
      <c r="N30" s="17"/>
      <c r="O30" s="100"/>
      <c r="P30" s="115">
        <v>268484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119.155</v>
      </c>
      <c r="J31" s="28">
        <v>119.438</v>
      </c>
      <c r="K31" s="17"/>
      <c r="L31" s="17"/>
      <c r="M31" s="18"/>
      <c r="N31" s="17"/>
      <c r="O31" s="100"/>
      <c r="P31" s="115">
        <v>192653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174.66900000000001</v>
      </c>
      <c r="J32" s="28">
        <v>174.23099999999999</v>
      </c>
      <c r="K32" s="17"/>
      <c r="L32" s="17"/>
      <c r="M32" s="18"/>
      <c r="N32" s="17"/>
      <c r="O32" s="100"/>
      <c r="P32" s="115">
        <v>610507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98.778999999999996</v>
      </c>
      <c r="J33" s="28">
        <v>99.034999999999997</v>
      </c>
      <c r="K33" s="17"/>
      <c r="L33" s="17"/>
      <c r="M33" s="18"/>
      <c r="N33" s="17"/>
      <c r="O33" s="100"/>
      <c r="P33" s="19">
        <v>1198026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109.027</v>
      </c>
      <c r="J34" s="28">
        <v>109.017</v>
      </c>
      <c r="K34" s="17"/>
      <c r="L34" s="17"/>
      <c r="M34" s="18"/>
      <c r="N34" s="17"/>
      <c r="O34" s="141" t="s">
        <v>195</v>
      </c>
      <c r="P34" s="115">
        <v>11974012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171.07400000000001</v>
      </c>
      <c r="J35" s="27">
        <v>171.21899999999999</v>
      </c>
      <c r="K35" s="17"/>
      <c r="L35" s="17"/>
      <c r="M35" s="18"/>
      <c r="N35" s="17"/>
      <c r="O35" s="155"/>
      <c r="P35" s="145">
        <v>898047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149.56</v>
      </c>
      <c r="J36" s="28">
        <v>149.798</v>
      </c>
      <c r="K36" s="17"/>
      <c r="L36" s="17"/>
      <c r="M36" s="18"/>
      <c r="N36" s="17"/>
      <c r="O36" s="144"/>
      <c r="P36" s="145">
        <v>958413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109.479</v>
      </c>
      <c r="J37" s="28">
        <v>109.413</v>
      </c>
      <c r="K37" s="17"/>
      <c r="L37" s="17"/>
      <c r="M37" s="18"/>
      <c r="N37" s="17"/>
      <c r="O37" s="155"/>
      <c r="P37" s="145">
        <v>124731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120.074</v>
      </c>
      <c r="J38" s="28">
        <v>119.932</v>
      </c>
      <c r="K38" s="17"/>
      <c r="L38" s="17"/>
      <c r="M38" s="18"/>
      <c r="N38" s="17"/>
      <c r="O38" s="155"/>
      <c r="P38" s="145">
        <v>163108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23.460999999999999</v>
      </c>
      <c r="J39" s="74">
        <v>23.559000000000001</v>
      </c>
      <c r="K39" s="68"/>
      <c r="L39" s="17"/>
      <c r="M39" s="18"/>
      <c r="N39" s="17"/>
      <c r="O39" s="141"/>
      <c r="P39" s="115">
        <v>44449649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2255.2640000000001</v>
      </c>
      <c r="J41" s="491">
        <v>2263.2040000000002</v>
      </c>
      <c r="K41" s="174" t="s">
        <v>63</v>
      </c>
      <c r="M41" s="175">
        <f t="shared" ref="M41" si="3">+(J41-I41)/I41</f>
        <v>3.5206521276445039E-3</v>
      </c>
      <c r="O41" s="176" t="s">
        <v>63</v>
      </c>
      <c r="P41" s="75">
        <v>8317275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130.767</v>
      </c>
      <c r="J42" s="27">
        <v>130.721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65360363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163.27799999999999</v>
      </c>
      <c r="J43" s="28">
        <v>163.303</v>
      </c>
      <c r="K43" s="182" t="s">
        <v>66</v>
      </c>
      <c r="M43" s="175" t="e">
        <f>+(#REF!-#REF!)/#REF!</f>
        <v>#REF!</v>
      </c>
      <c r="O43" s="183" t="s">
        <v>66</v>
      </c>
      <c r="P43" s="184">
        <v>75119419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192.22800000000001</v>
      </c>
      <c r="J44" s="28">
        <v>194.15600000000001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1626442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18.521000000000001</v>
      </c>
      <c r="J45" s="28">
        <v>18.666</v>
      </c>
      <c r="K45" s="182" t="s">
        <v>66</v>
      </c>
      <c r="M45" s="175" t="e">
        <f>+(#REF!-#REF!)/#REF!</f>
        <v>#REF!</v>
      </c>
      <c r="O45" s="183" t="s">
        <v>66</v>
      </c>
      <c r="P45" s="184">
        <v>17325912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2.8570000000000002</v>
      </c>
      <c r="J47" s="489">
        <v>2.8530000000000002</v>
      </c>
      <c r="K47" s="182"/>
      <c r="M47" s="175">
        <f t="shared" ref="M47:M48" si="5">+(J47-I47)/I47</f>
        <v>-1.4000700035001761E-3</v>
      </c>
      <c r="O47" s="186" t="s">
        <v>32</v>
      </c>
      <c r="P47" s="184">
        <v>11144563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2.472</v>
      </c>
      <c r="J48" s="490">
        <v>2.4710000000000001</v>
      </c>
      <c r="K48" s="187" t="s">
        <v>32</v>
      </c>
      <c r="M48" s="175">
        <f t="shared" si="5"/>
        <v>-4.0453074433652504E-4</v>
      </c>
      <c r="O48" s="188" t="s">
        <v>32</v>
      </c>
      <c r="P48" s="189">
        <v>8828194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1.222</v>
      </c>
      <c r="K49" s="191" t="s">
        <v>74</v>
      </c>
      <c r="M49" s="175">
        <f>+(P49-I49)/I49</f>
        <v>2182414.1712887441</v>
      </c>
      <c r="O49" s="192" t="s">
        <v>74</v>
      </c>
      <c r="P49" s="189">
        <v>2675641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1.157</v>
      </c>
      <c r="K50" s="191"/>
      <c r="M50" s="195">
        <f t="shared" ref="M50:M57" si="6">+(J50-I50)/I50</f>
        <v>0</v>
      </c>
      <c r="O50" s="192" t="s">
        <v>74</v>
      </c>
      <c r="P50" s="101">
        <v>682531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1.167</v>
      </c>
      <c r="J51" s="486">
        <v>1.1639999999999999</v>
      </c>
      <c r="K51" s="191"/>
      <c r="M51" s="195">
        <f t="shared" si="6"/>
        <v>-2.5706940874036964E-3</v>
      </c>
      <c r="O51" s="192" t="s">
        <v>74</v>
      </c>
      <c r="P51" s="101">
        <v>683844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1.163</v>
      </c>
      <c r="J52" s="484">
        <v>1.1579999999999999</v>
      </c>
      <c r="K52" s="191"/>
      <c r="M52" s="195">
        <f t="shared" si="6"/>
        <v>-4.2992261392950258E-3</v>
      </c>
      <c r="O52" s="192" t="s">
        <v>74</v>
      </c>
      <c r="P52" s="101">
        <v>676573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1"/>
      <c r="M53" s="195">
        <f t="shared" si="6"/>
        <v>8.7314768531209057E-3</v>
      </c>
      <c r="O53" s="202" t="s">
        <v>66</v>
      </c>
      <c r="P53" s="189">
        <v>19635530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125.724</v>
      </c>
      <c r="J54" s="208">
        <v>126.861</v>
      </c>
      <c r="K54" s="191"/>
      <c r="M54" s="195">
        <f t="shared" si="6"/>
        <v>9.0436193566860775E-3</v>
      </c>
      <c r="O54" s="202" t="s">
        <v>66</v>
      </c>
      <c r="P54" s="189">
        <v>144622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1078.6890000000001</v>
      </c>
      <c r="J55" s="490">
        <v>1116.0630000000001</v>
      </c>
      <c r="K55" s="191"/>
      <c r="M55" s="195" t="e">
        <f>+(I55-#REF!)/#REF!</f>
        <v>#REF!</v>
      </c>
      <c r="O55" s="176" t="s">
        <v>63</v>
      </c>
      <c r="P55" s="189">
        <v>5580317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11.268000000000001</v>
      </c>
      <c r="J56" s="214">
        <v>11.464</v>
      </c>
      <c r="K56" s="191"/>
      <c r="M56" s="195">
        <f t="shared" si="6"/>
        <v>1.7394391196308104E-2</v>
      </c>
      <c r="O56" s="202" t="s">
        <v>66</v>
      </c>
      <c r="P56" s="215">
        <v>4658161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10.683</v>
      </c>
      <c r="J57" s="220">
        <v>10.811</v>
      </c>
      <c r="K57" s="191"/>
      <c r="M57" s="195">
        <f t="shared" si="6"/>
        <v>1.1981653093700282E-2</v>
      </c>
      <c r="O57" s="202" t="s">
        <v>66</v>
      </c>
      <c r="P57" s="221">
        <v>11278254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108.592</v>
      </c>
      <c r="J63" s="231">
        <v>108.608</v>
      </c>
      <c r="K63" s="17"/>
      <c r="L63" s="18"/>
      <c r="M63" s="17"/>
      <c r="N63" s="232"/>
      <c r="O63" s="232"/>
      <c r="P63" s="189">
        <v>102975210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102.748</v>
      </c>
      <c r="J64" s="213">
        <v>102.758</v>
      </c>
      <c r="K64" s="17"/>
      <c r="L64" s="18"/>
      <c r="M64" s="17"/>
      <c r="N64" s="237"/>
      <c r="O64" s="237"/>
      <c r="P64" s="67">
        <v>120034598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104.97199999999999</v>
      </c>
      <c r="J65" s="213">
        <v>104.988</v>
      </c>
      <c r="K65" s="17"/>
      <c r="L65" s="18"/>
      <c r="M65" s="17"/>
      <c r="N65" s="237"/>
      <c r="O65" s="237"/>
      <c r="P65" s="67">
        <v>58176590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103.01900000000001</v>
      </c>
      <c r="J66" s="213">
        <v>103.035</v>
      </c>
      <c r="K66" s="17"/>
      <c r="L66" s="18"/>
      <c r="M66" s="17"/>
      <c r="N66" s="248"/>
      <c r="O66" s="248"/>
      <c r="P66" s="67">
        <v>161001444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104.547</v>
      </c>
      <c r="J67" s="213">
        <v>104.56399999999999</v>
      </c>
      <c r="K67" s="17"/>
      <c r="L67" s="18"/>
      <c r="M67" s="17"/>
      <c r="N67" s="250"/>
      <c r="O67" s="250"/>
      <c r="P67" s="67">
        <v>72598088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107.248</v>
      </c>
      <c r="J68" s="213">
        <v>107.262</v>
      </c>
      <c r="K68" s="17"/>
      <c r="L68" s="18"/>
      <c r="M68" s="17"/>
      <c r="N68" s="250"/>
      <c r="O68" s="250"/>
      <c r="P68" s="67">
        <v>34671764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105.014</v>
      </c>
      <c r="J69" s="213">
        <v>105.03100000000001</v>
      </c>
      <c r="K69" s="17"/>
      <c r="L69" s="18"/>
      <c r="M69" s="17"/>
      <c r="N69" s="254"/>
      <c r="O69" s="254"/>
      <c r="P69" s="67">
        <v>323328183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101.727</v>
      </c>
      <c r="J70" s="213">
        <v>101.74</v>
      </c>
      <c r="K70" s="17"/>
      <c r="L70" s="18"/>
      <c r="M70" s="17"/>
      <c r="N70" s="232"/>
      <c r="O70" s="232"/>
      <c r="P70" s="45">
        <v>226423023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103.502</v>
      </c>
      <c r="J71" s="213">
        <v>103.512</v>
      </c>
      <c r="K71" s="17"/>
      <c r="L71" s="18"/>
      <c r="M71" s="17"/>
      <c r="N71" s="232"/>
      <c r="O71" s="232"/>
      <c r="P71" s="45">
        <v>4374299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104.607</v>
      </c>
      <c r="J72" s="213">
        <v>104.624</v>
      </c>
      <c r="K72" s="17"/>
      <c r="L72" s="18"/>
      <c r="M72" s="17"/>
      <c r="N72" s="44"/>
      <c r="O72" s="44"/>
      <c r="P72" s="45">
        <v>25943184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103.345</v>
      </c>
      <c r="J73" s="213">
        <v>103.35899999999999</v>
      </c>
      <c r="K73" s="17"/>
      <c r="L73" s="18"/>
      <c r="M73" s="17"/>
      <c r="N73" s="250"/>
      <c r="O73" s="250"/>
      <c r="P73" s="67">
        <v>4158978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107.232</v>
      </c>
      <c r="J74" s="213">
        <v>107.248</v>
      </c>
      <c r="K74" s="17"/>
      <c r="L74" s="18"/>
      <c r="M74" s="17"/>
      <c r="N74" s="250"/>
      <c r="O74" s="250"/>
      <c r="P74" s="215">
        <v>47426001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105.053</v>
      </c>
      <c r="J75" s="213">
        <v>105.069</v>
      </c>
      <c r="K75" s="8"/>
      <c r="L75" s="256"/>
      <c r="M75" s="8"/>
      <c r="N75" s="257"/>
      <c r="O75" s="257"/>
      <c r="P75" s="258">
        <v>206382126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103.773</v>
      </c>
      <c r="J76" s="213">
        <v>103.783</v>
      </c>
      <c r="K76" s="17"/>
      <c r="L76" s="18"/>
      <c r="M76" s="17"/>
      <c r="N76" s="254"/>
      <c r="O76" s="254"/>
      <c r="P76" s="261">
        <v>18761710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103.21299999999999</v>
      </c>
      <c r="J77" s="213">
        <v>103.227</v>
      </c>
      <c r="K77" s="17"/>
      <c r="L77" s="18"/>
      <c r="M77" s="17"/>
      <c r="N77" s="263"/>
      <c r="O77" s="263"/>
      <c r="P77" s="261">
        <v>425756156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104.372</v>
      </c>
      <c r="J78" s="213">
        <v>104.383</v>
      </c>
      <c r="K78" s="17"/>
      <c r="L78" s="18"/>
      <c r="M78" s="17"/>
      <c r="N78" s="250"/>
      <c r="O78" s="250"/>
      <c r="P78" s="261">
        <v>9160539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103.038</v>
      </c>
      <c r="J79" s="213">
        <v>103.054</v>
      </c>
      <c r="K79" s="17"/>
      <c r="L79" s="18"/>
      <c r="M79" s="17"/>
      <c r="N79" s="263"/>
      <c r="O79" s="263"/>
      <c r="P79" s="268">
        <v>117805651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104.063</v>
      </c>
      <c r="J80" s="212">
        <v>104.08</v>
      </c>
      <c r="K80" s="17"/>
      <c r="L80" s="18"/>
      <c r="M80" s="17"/>
      <c r="N80" s="254"/>
      <c r="O80" s="254"/>
      <c r="P80" s="261">
        <v>71124107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105.42400000000001</v>
      </c>
      <c r="J81" s="213">
        <v>105.44</v>
      </c>
      <c r="K81" s="17"/>
      <c r="L81" s="18"/>
      <c r="M81" s="17"/>
      <c r="N81" s="254"/>
      <c r="O81" s="254"/>
      <c r="P81" s="261">
        <v>3421754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103.081</v>
      </c>
      <c r="J82" s="213">
        <v>103.096</v>
      </c>
      <c r="K82" s="17"/>
      <c r="L82" s="18"/>
      <c r="M82" s="17"/>
      <c r="N82" s="250"/>
      <c r="O82" s="250"/>
      <c r="P82" s="273">
        <v>341056976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102.968</v>
      </c>
      <c r="J83" s="213">
        <v>102.982</v>
      </c>
      <c r="K83" s="17"/>
      <c r="L83" s="18"/>
      <c r="M83" s="17"/>
      <c r="N83" s="250"/>
      <c r="O83" s="250"/>
      <c r="P83" s="273">
        <v>9791587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105.626</v>
      </c>
      <c r="J84" s="213">
        <v>105.63800000000001</v>
      </c>
      <c r="K84" s="17"/>
      <c r="L84" s="18"/>
      <c r="M84" s="17"/>
      <c r="N84" s="254"/>
      <c r="O84" s="254"/>
      <c r="P84" s="273">
        <v>24196518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102.48099999999999</v>
      </c>
      <c r="J85" s="74">
        <v>102.49299999999999</v>
      </c>
      <c r="K85" s="17"/>
      <c r="L85" s="18"/>
      <c r="M85" s="17"/>
      <c r="N85" s="250"/>
      <c r="O85" s="250"/>
      <c r="P85" s="273">
        <v>99480124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10.635999999999999</v>
      </c>
      <c r="J87" s="284">
        <v>10.638</v>
      </c>
      <c r="K87" s="17"/>
      <c r="L87" s="18"/>
      <c r="M87" s="17"/>
      <c r="N87" s="285"/>
      <c r="O87" s="285"/>
      <c r="P87" s="286">
        <v>4880920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</v>
      </c>
      <c r="J88" s="289">
        <v>103.511</v>
      </c>
      <c r="L88" s="175"/>
      <c r="M88" s="1"/>
      <c r="N88" s="285"/>
      <c r="O88" s="285"/>
      <c r="P88" s="290">
        <v>2833218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103.81399999999999</v>
      </c>
      <c r="J89" s="294">
        <v>103.831</v>
      </c>
      <c r="K89" s="17"/>
      <c r="L89" s="18"/>
      <c r="M89" s="17"/>
      <c r="N89" s="295"/>
      <c r="O89" s="295"/>
      <c r="P89" s="75">
        <v>9312169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</v>
      </c>
      <c r="J90" s="294">
        <v>105.014</v>
      </c>
      <c r="K90" s="17"/>
      <c r="L90" s="18"/>
      <c r="M90" s="17"/>
      <c r="N90" s="295"/>
      <c r="O90" s="295" t="s">
        <v>202</v>
      </c>
      <c r="P90" s="29">
        <v>3092460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10.436</v>
      </c>
      <c r="J91" s="306">
        <v>10.438000000000001</v>
      </c>
      <c r="K91" s="17"/>
      <c r="L91" s="18"/>
      <c r="M91" s="17"/>
      <c r="N91" s="144"/>
      <c r="O91" s="144"/>
      <c r="P91" s="495">
        <v>6058957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100.22199999999999</v>
      </c>
      <c r="J93" s="502">
        <v>100.265</v>
      </c>
      <c r="K93" s="17"/>
      <c r="L93" s="18"/>
      <c r="M93" s="17"/>
      <c r="N93" s="295"/>
      <c r="O93" s="176" t="s">
        <v>63</v>
      </c>
      <c r="P93" s="75">
        <v>100266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60.338000000000001</v>
      </c>
      <c r="J95" s="231">
        <v>60.389000000000003</v>
      </c>
      <c r="K95" s="17"/>
      <c r="L95" s="17"/>
      <c r="M95" s="18"/>
      <c r="N95" s="17"/>
      <c r="O95" s="285"/>
      <c r="P95" s="101">
        <v>5656380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770855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520514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103.611</v>
      </c>
      <c r="J98" s="28">
        <v>103.985</v>
      </c>
      <c r="K98" s="17"/>
      <c r="L98" s="17"/>
      <c r="M98" s="18"/>
      <c r="N98" s="17"/>
      <c r="O98" s="321"/>
      <c r="P98" s="101">
        <v>2777759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18.623999999999999</v>
      </c>
      <c r="J99" s="28">
        <v>18.617999999999999</v>
      </c>
      <c r="K99" s="322"/>
      <c r="L99" s="62"/>
      <c r="M99" s="62"/>
      <c r="N99" s="323"/>
      <c r="O99" s="324"/>
      <c r="P99" s="101">
        <v>1194520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314.185</v>
      </c>
      <c r="J100" s="28">
        <v>314.495</v>
      </c>
      <c r="K100" s="17"/>
      <c r="L100" s="17"/>
      <c r="M100" s="18"/>
      <c r="N100" s="17"/>
      <c r="O100" s="114"/>
      <c r="P100" s="101">
        <v>15734494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30.417999999999999</v>
      </c>
      <c r="J101" s="27">
        <v>30.423999999999999</v>
      </c>
      <c r="K101" s="17"/>
      <c r="L101" s="17"/>
      <c r="M101" s="18"/>
      <c r="N101" s="17"/>
      <c r="O101" s="114"/>
      <c r="P101" s="101">
        <v>4358488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2478.1729999999998</v>
      </c>
      <c r="J102" s="27">
        <v>2480.9720000000002</v>
      </c>
      <c r="K102" s="17"/>
      <c r="L102" s="17"/>
      <c r="M102" s="18"/>
      <c r="N102" s="17"/>
      <c r="O102" s="114"/>
      <c r="P102" s="101">
        <v>4177957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77.137</v>
      </c>
      <c r="J103" s="28">
        <v>77.106999999999999</v>
      </c>
      <c r="K103" s="17"/>
      <c r="L103" s="17"/>
      <c r="M103" s="18"/>
      <c r="N103" s="17"/>
      <c r="O103" s="100"/>
      <c r="P103" s="101">
        <v>1354090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57.521999999999998</v>
      </c>
      <c r="J104" s="28">
        <v>57.521999999999998</v>
      </c>
      <c r="K104" s="17"/>
      <c r="L104" s="17"/>
      <c r="M104" s="18"/>
      <c r="N104" s="17"/>
      <c r="O104" s="100"/>
      <c r="P104" s="101">
        <v>1169723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118.096</v>
      </c>
      <c r="J105" s="28">
        <v>118.084</v>
      </c>
      <c r="K105" s="17"/>
      <c r="L105" s="17"/>
      <c r="M105" s="18"/>
      <c r="N105" s="17"/>
      <c r="O105" s="285"/>
      <c r="P105" s="411">
        <v>1847558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104.045</v>
      </c>
      <c r="J106" s="340">
        <v>104.193</v>
      </c>
      <c r="K106" s="17"/>
      <c r="L106" s="17"/>
      <c r="M106" s="18"/>
      <c r="N106" s="17"/>
      <c r="O106" s="100"/>
      <c r="P106" s="504">
        <v>2422914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10.792</v>
      </c>
      <c r="J108" s="231">
        <v>10.792</v>
      </c>
      <c r="K108" s="17"/>
      <c r="L108" s="18"/>
      <c r="M108" s="17"/>
      <c r="N108" s="68"/>
      <c r="O108" s="100"/>
      <c r="P108" s="342">
        <v>78105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11.506</v>
      </c>
      <c r="J109" s="349">
        <v>11.5</v>
      </c>
      <c r="K109" s="17"/>
      <c r="L109" s="18"/>
      <c r="M109" s="17"/>
      <c r="N109" s="68"/>
      <c r="O109" s="100"/>
      <c r="P109" s="115">
        <v>897518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14.832000000000001</v>
      </c>
      <c r="J110" s="349">
        <v>14.83</v>
      </c>
      <c r="K110" s="17"/>
      <c r="L110" s="18"/>
      <c r="M110" s="17"/>
      <c r="N110" s="68"/>
      <c r="O110" s="100"/>
      <c r="P110" s="115">
        <v>103808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14.239000000000001</v>
      </c>
      <c r="J111" s="349">
        <v>14.243</v>
      </c>
      <c r="K111" s="17"/>
      <c r="L111" s="18"/>
      <c r="M111" s="17"/>
      <c r="N111" s="68"/>
      <c r="O111" s="100"/>
      <c r="P111" s="115">
        <v>357519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16.428999999999998</v>
      </c>
      <c r="J112" s="349">
        <v>16.497</v>
      </c>
      <c r="K112" s="17"/>
      <c r="L112" s="18"/>
      <c r="M112" s="17"/>
      <c r="N112" s="68"/>
      <c r="O112" s="353"/>
      <c r="P112" s="115">
        <v>19309316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14.086</v>
      </c>
      <c r="J113" s="349">
        <v>14.13</v>
      </c>
      <c r="K113" s="17"/>
      <c r="L113" s="18"/>
      <c r="M113" s="17"/>
      <c r="N113" s="68"/>
      <c r="O113" s="100"/>
      <c r="P113" s="115">
        <v>19698710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159.73599999999999</v>
      </c>
      <c r="J114" s="349">
        <v>160.095</v>
      </c>
      <c r="K114" s="17"/>
      <c r="L114" s="18"/>
      <c r="M114" s="17"/>
      <c r="N114" s="68"/>
      <c r="O114" s="100"/>
      <c r="P114" s="115">
        <v>1225532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148.92099999999999</v>
      </c>
      <c r="J115" s="349">
        <v>149.13300000000001</v>
      </c>
      <c r="K115" s="17"/>
      <c r="L115" s="18"/>
      <c r="M115" s="17"/>
      <c r="N115" s="68"/>
      <c r="O115" s="100"/>
      <c r="P115" s="115">
        <v>608463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9.06</v>
      </c>
      <c r="J116" s="348">
        <v>9.1080000000000005</v>
      </c>
      <c r="K116" s="17"/>
      <c r="L116" s="18"/>
      <c r="M116" s="17"/>
      <c r="N116" s="68"/>
      <c r="O116" s="360"/>
      <c r="P116" s="115">
        <v>1118767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124.122</v>
      </c>
      <c r="J117" s="349">
        <v>124.217</v>
      </c>
      <c r="K117" s="17"/>
      <c r="L117" s="18"/>
      <c r="M117" s="17"/>
      <c r="N117" s="68"/>
      <c r="O117" s="362"/>
      <c r="P117" s="115">
        <v>204834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90.578000000000003</v>
      </c>
      <c r="J118" s="349">
        <v>90.212000000000003</v>
      </c>
      <c r="K118" s="17"/>
      <c r="L118" s="17"/>
      <c r="M118" s="18"/>
      <c r="N118" s="17"/>
      <c r="O118" s="100"/>
      <c r="P118" s="115">
        <v>483269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93.100999999999999</v>
      </c>
      <c r="J119" s="348">
        <v>92.831000000000003</v>
      </c>
      <c r="K119" s="17"/>
      <c r="L119" s="17"/>
      <c r="M119" s="18"/>
      <c r="N119" s="17"/>
      <c r="O119" s="114"/>
      <c r="P119" s="115">
        <v>192811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99.442999999999998</v>
      </c>
      <c r="J120" s="348">
        <v>99.188000000000002</v>
      </c>
      <c r="K120" s="371"/>
      <c r="L120" s="372"/>
      <c r="M120" s="371"/>
      <c r="N120" s="373"/>
      <c r="O120" s="362"/>
      <c r="P120" s="115">
        <v>2616088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110.70399999999999</v>
      </c>
      <c r="J121" s="349">
        <v>111.021</v>
      </c>
      <c r="K121" s="377"/>
      <c r="L121" s="378"/>
      <c r="M121" s="377"/>
      <c r="N121" s="379"/>
      <c r="O121" s="380"/>
      <c r="P121" s="381">
        <v>4973416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96.292000000000002</v>
      </c>
      <c r="J122" s="349">
        <v>96.29</v>
      </c>
      <c r="K122" s="377"/>
      <c r="L122" s="378"/>
      <c r="M122" s="377"/>
      <c r="N122" s="379"/>
      <c r="O122" s="380"/>
      <c r="P122" s="381">
        <v>766278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10.353</v>
      </c>
      <c r="J123" s="349">
        <v>10.416</v>
      </c>
      <c r="K123" s="387"/>
      <c r="L123" s="378"/>
      <c r="M123" s="387"/>
      <c r="N123" s="379"/>
      <c r="O123" s="388"/>
      <c r="P123" s="381">
        <v>582459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101.895</v>
      </c>
      <c r="J124" s="348">
        <v>102.175</v>
      </c>
      <c r="K124" s="390"/>
      <c r="L124" s="391"/>
      <c r="M124" s="390"/>
      <c r="N124" s="392"/>
      <c r="P124" s="393">
        <v>1034006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165.209</v>
      </c>
      <c r="J125" s="340">
        <v>165.94900000000001</v>
      </c>
      <c r="K125" s="503"/>
      <c r="L125" s="400"/>
      <c r="M125" s="401"/>
      <c r="N125" s="400"/>
      <c r="O125" s="402"/>
      <c r="P125" s="393">
        <v>53906108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112.557</v>
      </c>
      <c r="J127" s="487">
        <v>111.369</v>
      </c>
      <c r="K127" s="191" t="s">
        <v>74</v>
      </c>
      <c r="M127" s="175">
        <f>+(J127-I127)/I127</f>
        <v>-1.0554652309496542E-2</v>
      </c>
      <c r="O127" s="405" t="s">
        <v>74</v>
      </c>
      <c r="P127" s="115">
        <v>466973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111.11799999999999</v>
      </c>
      <c r="J128" s="486">
        <v>111.455</v>
      </c>
      <c r="K128" s="174" t="s">
        <v>63</v>
      </c>
      <c r="M128" s="175" t="e">
        <f>+(#REF!-I128)/I128</f>
        <v>#REF!</v>
      </c>
      <c r="O128" s="410" t="s">
        <v>63</v>
      </c>
      <c r="P128" s="411">
        <v>835472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121.211</v>
      </c>
      <c r="J129" s="486">
        <v>122.346</v>
      </c>
      <c r="K129" s="174" t="s">
        <v>63</v>
      </c>
      <c r="M129" s="175">
        <f t="shared" ref="M129:M134" si="12">+(J129-I129)/I129</f>
        <v>9.363836615488735E-3</v>
      </c>
      <c r="O129" s="410" t="s">
        <v>63</v>
      </c>
      <c r="P129" s="101">
        <v>575886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204.13</v>
      </c>
      <c r="J130" s="253">
        <v>206.26300000000001</v>
      </c>
      <c r="K130" s="182" t="s">
        <v>66</v>
      </c>
      <c r="M130" s="175">
        <f t="shared" si="12"/>
        <v>1.0449223534022485E-2</v>
      </c>
      <c r="O130" s="415" t="s">
        <v>66</v>
      </c>
      <c r="P130" s="416">
        <v>3047326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186.786</v>
      </c>
      <c r="J131" s="417">
        <v>187.935</v>
      </c>
      <c r="K131" s="68" t="s">
        <v>66</v>
      </c>
      <c r="L131" s="17"/>
      <c r="M131" s="18">
        <f t="shared" si="12"/>
        <v>6.151424624971898E-3</v>
      </c>
      <c r="N131" s="17"/>
      <c r="O131" s="418" t="s">
        <v>66</v>
      </c>
      <c r="P131" s="115">
        <v>3216702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163.375</v>
      </c>
      <c r="J132" s="417">
        <v>163.89</v>
      </c>
      <c r="K132" s="68" t="s">
        <v>66</v>
      </c>
      <c r="L132" s="17"/>
      <c r="M132" s="18">
        <f t="shared" si="12"/>
        <v>3.1522570772761216E-3</v>
      </c>
      <c r="N132" s="17"/>
      <c r="O132" s="418" t="s">
        <v>66</v>
      </c>
      <c r="P132" s="115">
        <v>20899625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22.79</v>
      </c>
      <c r="J133" s="417">
        <v>23.279</v>
      </c>
      <c r="K133" s="182" t="s">
        <v>66</v>
      </c>
      <c r="M133" s="175">
        <f t="shared" si="12"/>
        <v>2.1456779289161947E-2</v>
      </c>
      <c r="O133" s="415" t="s">
        <v>66</v>
      </c>
      <c r="P133" s="115">
        <v>3811827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145.982</v>
      </c>
      <c r="J134" s="417">
        <v>148.34299999999999</v>
      </c>
      <c r="K134" s="182" t="s">
        <v>66</v>
      </c>
      <c r="M134" s="175">
        <f t="shared" si="12"/>
        <v>1.6173226836185214E-2</v>
      </c>
      <c r="O134" s="415" t="s">
        <v>66</v>
      </c>
      <c r="P134" s="115">
        <v>897181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128.035</v>
      </c>
      <c r="J135" s="487">
        <v>128.142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2013253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9099.4789999999994</v>
      </c>
      <c r="J136" s="417">
        <v>9260.1479999999992</v>
      </c>
      <c r="K136" s="422" t="s">
        <v>66</v>
      </c>
      <c r="L136" s="423"/>
      <c r="M136" s="424">
        <f t="shared" ref="M136" si="13">+(J136-I136)/I136</f>
        <v>1.7656944974541938E-2</v>
      </c>
      <c r="N136" s="423"/>
      <c r="O136" s="415" t="s">
        <v>66</v>
      </c>
      <c r="P136" s="115">
        <v>3491076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77.537999999999997</v>
      </c>
      <c r="J137" s="429">
        <v>77.308000000000007</v>
      </c>
      <c r="K137" s="182" t="s">
        <v>66</v>
      </c>
      <c r="M137" s="175">
        <f>+(J137-I137)/I137</f>
        <v>-2.9662874977429104E-3</v>
      </c>
      <c r="O137" s="430" t="s">
        <v>183</v>
      </c>
      <c r="P137" s="420">
        <v>77308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1045.674</v>
      </c>
      <c r="J138" s="348">
        <v>1056.4680000000001</v>
      </c>
      <c r="K138" s="182"/>
      <c r="M138" s="195">
        <f t="shared" ref="M138:M141" si="14">+(J138-I138)/I138</f>
        <v>1.0322528818733273E-2</v>
      </c>
      <c r="O138" s="415" t="s">
        <v>66</v>
      </c>
      <c r="P138" s="420">
        <v>8191853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6002.8509999999997</v>
      </c>
      <c r="J139" s="348">
        <v>6042.5529999999999</v>
      </c>
      <c r="K139" s="182"/>
      <c r="M139" s="195">
        <f t="shared" si="14"/>
        <v>6.6138573154656396E-3</v>
      </c>
      <c r="O139" s="415" t="s">
        <v>66</v>
      </c>
      <c r="P139" s="420">
        <v>38678384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5221.4009999999998</v>
      </c>
      <c r="J140" s="439">
        <v>5278.4359999999997</v>
      </c>
      <c r="K140" s="440"/>
      <c r="L140" s="441"/>
      <c r="M140" s="442">
        <f t="shared" si="14"/>
        <v>1.092331349383046E-2</v>
      </c>
      <c r="N140" s="441"/>
      <c r="O140" s="443" t="s">
        <v>187</v>
      </c>
      <c r="P140" s="115">
        <v>5067299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94.094999999999999</v>
      </c>
      <c r="J141" s="488">
        <v>93.012</v>
      </c>
      <c r="K141" s="449"/>
      <c r="L141" s="450"/>
      <c r="M141" s="451">
        <f t="shared" si="14"/>
        <v>-1.1509644508209771E-2</v>
      </c>
      <c r="N141" s="450"/>
      <c r="O141" s="405" t="s">
        <v>74</v>
      </c>
      <c r="P141" s="452">
        <v>2293850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120.837</v>
      </c>
      <c r="J143" s="460">
        <v>120.786</v>
      </c>
      <c r="K143" s="222" t="s">
        <v>66</v>
      </c>
      <c r="L143" s="8"/>
      <c r="M143" s="461">
        <f>+(J143-I143)/I143</f>
        <v>-4.2205615829590218E-4</v>
      </c>
      <c r="N143" s="8"/>
      <c r="O143" s="462">
        <v>1562592</v>
      </c>
      <c r="P143" s="420">
        <v>5604249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12015.736999999999</v>
      </c>
      <c r="J145" s="470">
        <v>12104.108</v>
      </c>
      <c r="K145" s="182" t="s">
        <v>66</v>
      </c>
      <c r="M145" s="175">
        <f>+(J145-I145)/I145</f>
        <v>7.3546050483629102E-3</v>
      </c>
      <c r="O145" s="415" t="s">
        <v>66</v>
      </c>
      <c r="P145" s="420">
        <v>13375729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38" workbookViewId="0">
      <selection activeCell="J39" sqref="J39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177.64099999999999</v>
      </c>
      <c r="J6" s="16">
        <v>177.66499999999999</v>
      </c>
      <c r="K6" s="17"/>
      <c r="L6" s="17"/>
      <c r="M6" s="18"/>
      <c r="N6" s="17"/>
      <c r="O6" s="1"/>
      <c r="P6" s="19">
        <v>598021772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120.822</v>
      </c>
      <c r="J7" s="28">
        <v>120.839</v>
      </c>
      <c r="K7" s="17"/>
      <c r="L7" s="17"/>
      <c r="M7" s="18"/>
      <c r="N7" s="17"/>
      <c r="O7" s="1"/>
      <c r="P7" s="29">
        <v>242527530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102.858</v>
      </c>
      <c r="J8" s="28">
        <v>102.872</v>
      </c>
      <c r="K8" s="17"/>
      <c r="L8" s="17"/>
      <c r="M8" s="18"/>
      <c r="N8" s="17"/>
      <c r="O8" s="1"/>
      <c r="P8" s="35">
        <v>76043871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105.93300000000001</v>
      </c>
      <c r="J9" s="28">
        <v>105.95</v>
      </c>
      <c r="K9" s="17"/>
      <c r="L9" s="17"/>
      <c r="M9" s="18"/>
      <c r="N9" s="17"/>
      <c r="P9" s="19">
        <v>26518939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106.242</v>
      </c>
      <c r="J10" s="28">
        <v>106.25700000000001</v>
      </c>
      <c r="K10" s="17"/>
      <c r="L10" s="17"/>
      <c r="M10" s="18"/>
      <c r="N10" s="17"/>
      <c r="O10" s="44"/>
      <c r="P10" s="45">
        <v>10910359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100.40900000000001</v>
      </c>
      <c r="J11" s="28">
        <v>100.423</v>
      </c>
      <c r="K11" s="17"/>
      <c r="L11" s="17"/>
      <c r="M11" s="18"/>
      <c r="N11" s="17"/>
      <c r="O11" s="44"/>
      <c r="P11" s="45">
        <v>1442282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15.85</v>
      </c>
      <c r="J13" s="55">
        <v>15.852</v>
      </c>
      <c r="K13" s="17"/>
      <c r="L13" s="17"/>
      <c r="M13" s="18"/>
      <c r="N13" s="17"/>
      <c r="O13" s="1"/>
      <c r="P13" s="56">
        <v>78391568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115.85599999999999</v>
      </c>
      <c r="J14" s="27">
        <v>115.871</v>
      </c>
      <c r="K14" s="17"/>
      <c r="L14" s="17"/>
      <c r="M14" s="18"/>
      <c r="N14" s="17"/>
      <c r="O14" s="17"/>
      <c r="P14" s="64">
        <v>2944864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</v>
      </c>
      <c r="J15" s="27">
        <v>1.1319999999999999</v>
      </c>
      <c r="K15" s="67"/>
      <c r="L15" s="68"/>
      <c r="M15" s="18"/>
      <c r="N15" s="17"/>
      <c r="O15" s="39"/>
      <c r="P15" s="56">
        <v>7450693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104.54900000000001</v>
      </c>
      <c r="J16" s="74">
        <v>104.565</v>
      </c>
      <c r="K16" s="17"/>
      <c r="L16" s="17"/>
      <c r="M16" s="18"/>
      <c r="N16" s="17"/>
      <c r="O16" s="1"/>
      <c r="P16" s="75">
        <v>12191129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</v>
      </c>
      <c r="J18" s="485">
        <v>1.6319999999999999</v>
      </c>
      <c r="K18" s="68" t="s">
        <v>32</v>
      </c>
      <c r="L18" s="17"/>
      <c r="M18" s="18">
        <f>+(J18-I18)/I18</f>
        <v>1.226993865030676E-3</v>
      </c>
      <c r="N18" s="17"/>
      <c r="O18" s="82" t="s">
        <v>33</v>
      </c>
      <c r="P18" s="35">
        <v>3450781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42.968000000000004</v>
      </c>
      <c r="J20" s="81">
        <v>42.972999999999999</v>
      </c>
      <c r="K20" s="17"/>
      <c r="L20" s="17"/>
      <c r="M20" s="89"/>
      <c r="N20" s="17"/>
      <c r="O20" s="17"/>
      <c r="P20" s="19">
        <v>67707710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58.027999999999999</v>
      </c>
      <c r="J21" s="34">
        <v>58.033999999999999</v>
      </c>
      <c r="K21" s="17"/>
      <c r="L21" s="17"/>
      <c r="M21" s="89"/>
      <c r="N21" s="17"/>
      <c r="O21" s="17"/>
      <c r="P21" s="19">
        <v>2502072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126.977</v>
      </c>
      <c r="J22" s="27">
        <v>126.834</v>
      </c>
      <c r="K22" s="17"/>
      <c r="L22" s="17"/>
      <c r="M22" s="18"/>
      <c r="N22" s="17"/>
      <c r="O22" s="100"/>
      <c r="P22" s="101">
        <v>10405591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121.262</v>
      </c>
      <c r="J23" s="27">
        <v>120.79900000000001</v>
      </c>
      <c r="K23" s="17"/>
      <c r="L23" s="17"/>
      <c r="M23" s="18"/>
      <c r="N23" s="17"/>
      <c r="O23" s="100"/>
      <c r="P23" s="101">
        <v>740380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153.69900000000001</v>
      </c>
      <c r="J25" s="55">
        <v>152.54400000000001</v>
      </c>
      <c r="K25" s="17"/>
      <c r="L25" s="17"/>
      <c r="M25" s="18"/>
      <c r="N25" s="17"/>
      <c r="O25" s="114"/>
      <c r="P25" s="115">
        <v>1313099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569.827</v>
      </c>
      <c r="J26" s="27">
        <v>565.82000000000005</v>
      </c>
      <c r="K26" s="17"/>
      <c r="L26" s="17"/>
      <c r="M26" s="18"/>
      <c r="N26" s="17"/>
      <c r="O26" s="121"/>
      <c r="P26" s="115">
        <v>725382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130.011</v>
      </c>
      <c r="J27" s="28">
        <v>129.63300000000001</v>
      </c>
      <c r="K27" s="17"/>
      <c r="L27" s="17"/>
      <c r="M27" s="18"/>
      <c r="N27" s="17"/>
      <c r="O27" s="124"/>
      <c r="P27" s="115">
        <v>1501414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135.50700000000001</v>
      </c>
      <c r="J28" s="125">
        <v>135.03200000000001</v>
      </c>
      <c r="K28" s="17"/>
      <c r="L28" s="17"/>
      <c r="M28" s="18"/>
      <c r="N28" s="17"/>
      <c r="O28" s="126"/>
      <c r="P28" s="115">
        <v>931453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133.38200000000001</v>
      </c>
      <c r="J29" s="28">
        <v>132.70500000000001</v>
      </c>
      <c r="K29" s="17"/>
      <c r="L29" s="17"/>
      <c r="M29" s="18"/>
      <c r="N29" s="17"/>
      <c r="O29" s="100"/>
      <c r="P29" s="115">
        <v>225731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110.944</v>
      </c>
      <c r="J30" s="28">
        <v>110.45399999999999</v>
      </c>
      <c r="K30" s="17"/>
      <c r="L30" s="17"/>
      <c r="M30" s="18"/>
      <c r="N30" s="17"/>
      <c r="O30" s="100"/>
      <c r="P30" s="115">
        <v>267299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119.438</v>
      </c>
      <c r="J31" s="28">
        <v>118.583</v>
      </c>
      <c r="K31" s="17"/>
      <c r="L31" s="17"/>
      <c r="M31" s="18"/>
      <c r="N31" s="17"/>
      <c r="O31" s="100"/>
      <c r="P31" s="115">
        <v>191274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174.23099999999999</v>
      </c>
      <c r="J32" s="28">
        <v>173.62899999999999</v>
      </c>
      <c r="K32" s="17"/>
      <c r="L32" s="17"/>
      <c r="M32" s="18"/>
      <c r="N32" s="17"/>
      <c r="O32" s="100"/>
      <c r="P32" s="115">
        <v>608397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99.034999999999997</v>
      </c>
      <c r="J33" s="28">
        <v>98.941000000000003</v>
      </c>
      <c r="K33" s="17"/>
      <c r="L33" s="17"/>
      <c r="M33" s="18"/>
      <c r="N33" s="17"/>
      <c r="O33" s="100"/>
      <c r="P33" s="19">
        <v>1196891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109.017</v>
      </c>
      <c r="J34" s="28">
        <v>108.59699999999999</v>
      </c>
      <c r="K34" s="17"/>
      <c r="L34" s="17"/>
      <c r="M34" s="18"/>
      <c r="N34" s="17"/>
      <c r="O34" s="141" t="s">
        <v>195</v>
      </c>
      <c r="P34" s="115">
        <v>11927855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171.21899999999999</v>
      </c>
      <c r="J35" s="27">
        <v>170.595</v>
      </c>
      <c r="K35" s="17"/>
      <c r="L35" s="17"/>
      <c r="M35" s="18"/>
      <c r="N35" s="17"/>
      <c r="O35" s="155"/>
      <c r="P35" s="145">
        <v>894744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149.798</v>
      </c>
      <c r="J36" s="28">
        <v>149.29300000000001</v>
      </c>
      <c r="K36" s="17"/>
      <c r="L36" s="17"/>
      <c r="M36" s="18"/>
      <c r="N36" s="17"/>
      <c r="O36" s="144"/>
      <c r="P36" s="145">
        <v>955481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109.413</v>
      </c>
      <c r="J37" s="28">
        <v>109.223</v>
      </c>
      <c r="K37" s="17"/>
      <c r="L37" s="17"/>
      <c r="M37" s="18"/>
      <c r="N37" s="17"/>
      <c r="O37" s="155"/>
      <c r="P37" s="145">
        <v>124515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119.932</v>
      </c>
      <c r="J38" s="28">
        <v>119.85</v>
      </c>
      <c r="K38" s="17"/>
      <c r="L38" s="17"/>
      <c r="M38" s="18"/>
      <c r="N38" s="17"/>
      <c r="O38" s="155"/>
      <c r="P38" s="145">
        <v>162996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23.559000000000001</v>
      </c>
      <c r="J39" s="74">
        <v>23.414999999999999</v>
      </c>
      <c r="K39" s="68"/>
      <c r="L39" s="17"/>
      <c r="M39" s="18"/>
      <c r="N39" s="17"/>
      <c r="O39" s="141"/>
      <c r="P39" s="115">
        <v>44263534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2255.2640000000001</v>
      </c>
      <c r="J41" s="491">
        <v>2263.2040000000002</v>
      </c>
      <c r="K41" s="174" t="s">
        <v>63</v>
      </c>
      <c r="M41" s="175">
        <f t="shared" ref="M41" si="3">+(J41-I41)/I41</f>
        <v>3.5206521276445039E-3</v>
      </c>
      <c r="O41" s="176" t="s">
        <v>63</v>
      </c>
      <c r="P41" s="75">
        <v>8317275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130.767</v>
      </c>
      <c r="J42" s="27">
        <v>130.721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65360363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163.27799999999999</v>
      </c>
      <c r="J43" s="28">
        <v>163.303</v>
      </c>
      <c r="K43" s="182" t="s">
        <v>66</v>
      </c>
      <c r="M43" s="175" t="e">
        <f>+(#REF!-#REF!)/#REF!</f>
        <v>#REF!</v>
      </c>
      <c r="O43" s="183" t="s">
        <v>66</v>
      </c>
      <c r="P43" s="184">
        <v>75119419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192.22800000000001</v>
      </c>
      <c r="J44" s="28">
        <v>194.15600000000001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1626442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18.521000000000001</v>
      </c>
      <c r="J45" s="28">
        <v>18.666</v>
      </c>
      <c r="K45" s="182" t="s">
        <v>66</v>
      </c>
      <c r="M45" s="175" t="e">
        <f>+(#REF!-#REF!)/#REF!</f>
        <v>#REF!</v>
      </c>
      <c r="O45" s="183" t="s">
        <v>66</v>
      </c>
      <c r="P45" s="184">
        <v>17325912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2.8570000000000002</v>
      </c>
      <c r="J47" s="489">
        <v>2.8530000000000002</v>
      </c>
      <c r="K47" s="182"/>
      <c r="M47" s="175">
        <f t="shared" ref="M47:M48" si="5">+(J47-I47)/I47</f>
        <v>-1.4000700035001761E-3</v>
      </c>
      <c r="O47" s="186" t="s">
        <v>32</v>
      </c>
      <c r="P47" s="184">
        <v>11144563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2.472</v>
      </c>
      <c r="J48" s="490">
        <v>2.4710000000000001</v>
      </c>
      <c r="K48" s="187" t="s">
        <v>32</v>
      </c>
      <c r="M48" s="175">
        <f t="shared" si="5"/>
        <v>-4.0453074433652504E-4</v>
      </c>
      <c r="O48" s="188" t="s">
        <v>32</v>
      </c>
      <c r="P48" s="189">
        <v>8828194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1.222</v>
      </c>
      <c r="J49" s="492">
        <v>1.232</v>
      </c>
      <c r="K49" s="191" t="s">
        <v>74</v>
      </c>
      <c r="M49" s="175">
        <f>+(P49-I49)/I49</f>
        <v>2205917.1669394434</v>
      </c>
      <c r="O49" s="192" t="s">
        <v>74</v>
      </c>
      <c r="P49" s="189">
        <v>2695632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1.159</v>
      </c>
      <c r="K50" s="191"/>
      <c r="M50" s="195">
        <f t="shared" ref="M50:M57" si="6">+(J50-I50)/I50</f>
        <v>1.7286084701815055E-3</v>
      </c>
      <c r="O50" s="192" t="s">
        <v>74</v>
      </c>
      <c r="P50" s="101">
        <v>683680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683665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1.157</v>
      </c>
      <c r="K52" s="191"/>
      <c r="M52" s="195">
        <f t="shared" si="6"/>
        <v>-8.6355785837641621E-4</v>
      </c>
      <c r="O52" s="192" t="s">
        <v>74</v>
      </c>
      <c r="P52" s="101">
        <v>676004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1"/>
      <c r="M53" s="195">
        <f t="shared" si="6"/>
        <v>8.7314768531209057E-3</v>
      </c>
      <c r="O53" s="202" t="s">
        <v>66</v>
      </c>
      <c r="P53" s="189">
        <v>19635530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125.724</v>
      </c>
      <c r="J54" s="208">
        <v>126.861</v>
      </c>
      <c r="K54" s="191"/>
      <c r="M54" s="195">
        <f t="shared" si="6"/>
        <v>9.0436193566860775E-3</v>
      </c>
      <c r="O54" s="202" t="s">
        <v>66</v>
      </c>
      <c r="P54" s="189">
        <v>144622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1078.6890000000001</v>
      </c>
      <c r="J55" s="490">
        <v>1116.0630000000001</v>
      </c>
      <c r="K55" s="191"/>
      <c r="M55" s="195" t="e">
        <f>+(I55-#REF!)/#REF!</f>
        <v>#REF!</v>
      </c>
      <c r="O55" s="176" t="s">
        <v>63</v>
      </c>
      <c r="P55" s="189">
        <v>5580317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11.268000000000001</v>
      </c>
      <c r="J56" s="214">
        <v>11.464</v>
      </c>
      <c r="K56" s="191"/>
      <c r="M56" s="195">
        <f t="shared" si="6"/>
        <v>1.7394391196308104E-2</v>
      </c>
      <c r="O56" s="202" t="s">
        <v>66</v>
      </c>
      <c r="P56" s="215">
        <v>4658161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10.683</v>
      </c>
      <c r="J57" s="220">
        <v>10.811</v>
      </c>
      <c r="K57" s="191"/>
      <c r="M57" s="195">
        <f t="shared" si="6"/>
        <v>1.1981653093700282E-2</v>
      </c>
      <c r="O57" s="202" t="s">
        <v>66</v>
      </c>
      <c r="P57" s="221">
        <v>11228002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108.608</v>
      </c>
      <c r="J63" s="231">
        <v>108.622</v>
      </c>
      <c r="K63" s="17"/>
      <c r="L63" s="18"/>
      <c r="M63" s="17"/>
      <c r="N63" s="232"/>
      <c r="O63" s="232"/>
      <c r="P63" s="189">
        <v>102909541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102.758</v>
      </c>
      <c r="J64" s="213">
        <v>102.768</v>
      </c>
      <c r="K64" s="17"/>
      <c r="L64" s="18"/>
      <c r="M64" s="17"/>
      <c r="N64" s="237"/>
      <c r="O64" s="237"/>
      <c r="P64" s="67">
        <v>121274047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104.988</v>
      </c>
      <c r="J65" s="213">
        <v>105.002</v>
      </c>
      <c r="K65" s="17"/>
      <c r="L65" s="18"/>
      <c r="M65" s="17"/>
      <c r="N65" s="237"/>
      <c r="O65" s="237"/>
      <c r="P65" s="67">
        <v>58062442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103.035</v>
      </c>
      <c r="J66" s="213">
        <v>103.051</v>
      </c>
      <c r="K66" s="17"/>
      <c r="L66" s="18"/>
      <c r="M66" s="17"/>
      <c r="N66" s="248"/>
      <c r="O66" s="248"/>
      <c r="P66" s="67">
        <v>161394124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104.56399999999999</v>
      </c>
      <c r="J67" s="213">
        <v>104.58</v>
      </c>
      <c r="K67" s="17"/>
      <c r="L67" s="18"/>
      <c r="M67" s="17"/>
      <c r="N67" s="250"/>
      <c r="O67" s="250"/>
      <c r="P67" s="67">
        <v>72632205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107.262</v>
      </c>
      <c r="J68" s="213">
        <v>107.27500000000001</v>
      </c>
      <c r="K68" s="17"/>
      <c r="L68" s="18"/>
      <c r="M68" s="17"/>
      <c r="N68" s="250"/>
      <c r="O68" s="250"/>
      <c r="P68" s="67">
        <v>34668774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105.03100000000001</v>
      </c>
      <c r="J69" s="213">
        <v>105.047</v>
      </c>
      <c r="K69" s="17"/>
      <c r="L69" s="18"/>
      <c r="M69" s="17"/>
      <c r="N69" s="254"/>
      <c r="O69" s="254"/>
      <c r="P69" s="67">
        <v>323081983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101.74</v>
      </c>
      <c r="J70" s="213">
        <v>101.752</v>
      </c>
      <c r="K70" s="17"/>
      <c r="L70" s="18"/>
      <c r="M70" s="17"/>
      <c r="N70" s="232"/>
      <c r="O70" s="232"/>
      <c r="P70" s="45">
        <v>226554041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103.512</v>
      </c>
      <c r="J71" s="213">
        <v>103.521</v>
      </c>
      <c r="K71" s="17"/>
      <c r="L71" s="18"/>
      <c r="M71" s="17"/>
      <c r="N71" s="232"/>
      <c r="O71" s="232"/>
      <c r="P71" s="45">
        <v>4364863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104.624</v>
      </c>
      <c r="J72" s="213">
        <v>104.639</v>
      </c>
      <c r="K72" s="17"/>
      <c r="L72" s="18"/>
      <c r="M72" s="17"/>
      <c r="N72" s="44"/>
      <c r="O72" s="44"/>
      <c r="P72" s="45">
        <v>25976700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103.35899999999999</v>
      </c>
      <c r="J73" s="213">
        <v>103.372</v>
      </c>
      <c r="K73" s="17"/>
      <c r="L73" s="18"/>
      <c r="M73" s="17"/>
      <c r="N73" s="250"/>
      <c r="O73" s="250"/>
      <c r="P73" s="67">
        <v>4147821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107.248</v>
      </c>
      <c r="J74" s="213">
        <v>107.264</v>
      </c>
      <c r="K74" s="17"/>
      <c r="L74" s="18"/>
      <c r="M74" s="17"/>
      <c r="N74" s="250"/>
      <c r="O74" s="250"/>
      <c r="P74" s="215">
        <v>47638904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105.069</v>
      </c>
      <c r="J75" s="213">
        <v>105.08199999999999</v>
      </c>
      <c r="K75" s="8"/>
      <c r="L75" s="256"/>
      <c r="M75" s="8"/>
      <c r="N75" s="257"/>
      <c r="O75" s="257"/>
      <c r="P75" s="258">
        <v>206546793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103.783</v>
      </c>
      <c r="J76" s="213">
        <v>103.791</v>
      </c>
      <c r="K76" s="17"/>
      <c r="L76" s="18"/>
      <c r="M76" s="17"/>
      <c r="N76" s="254"/>
      <c r="O76" s="254"/>
      <c r="P76" s="261">
        <v>18816702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103.227</v>
      </c>
      <c r="J77" s="213">
        <v>103.241</v>
      </c>
      <c r="K77" s="17"/>
      <c r="L77" s="18"/>
      <c r="M77" s="17"/>
      <c r="N77" s="263"/>
      <c r="O77" s="263"/>
      <c r="P77" s="261">
        <v>428694942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104.383</v>
      </c>
      <c r="J78" s="213">
        <v>104.39400000000001</v>
      </c>
      <c r="K78" s="17"/>
      <c r="L78" s="18"/>
      <c r="M78" s="17"/>
      <c r="N78" s="250"/>
      <c r="O78" s="250"/>
      <c r="P78" s="261">
        <v>9161556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103.054</v>
      </c>
      <c r="J79" s="213">
        <v>103.07</v>
      </c>
      <c r="K79" s="17"/>
      <c r="L79" s="18"/>
      <c r="M79" s="17"/>
      <c r="N79" s="263"/>
      <c r="O79" s="263"/>
      <c r="P79" s="268">
        <v>117726817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104.08</v>
      </c>
      <c r="J80" s="212">
        <v>104.09399999999999</v>
      </c>
      <c r="K80" s="17"/>
      <c r="L80" s="18"/>
      <c r="M80" s="17"/>
      <c r="N80" s="254"/>
      <c r="O80" s="254"/>
      <c r="P80" s="261">
        <v>71109527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105.44</v>
      </c>
      <c r="J81" s="213">
        <v>105.453</v>
      </c>
      <c r="K81" s="17"/>
      <c r="L81" s="18"/>
      <c r="M81" s="17"/>
      <c r="N81" s="254"/>
      <c r="O81" s="254"/>
      <c r="P81" s="261">
        <v>3422168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103.096</v>
      </c>
      <c r="J82" s="213">
        <v>103.11199999999999</v>
      </c>
      <c r="K82" s="17"/>
      <c r="L82" s="18"/>
      <c r="M82" s="17"/>
      <c r="N82" s="250"/>
      <c r="O82" s="250"/>
      <c r="P82" s="273">
        <v>341729058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102.982</v>
      </c>
      <c r="J83" s="213">
        <v>102.996</v>
      </c>
      <c r="K83" s="17"/>
      <c r="L83" s="18"/>
      <c r="M83" s="17"/>
      <c r="N83" s="250"/>
      <c r="O83" s="250"/>
      <c r="P83" s="273">
        <v>9996802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105.63800000000001</v>
      </c>
      <c r="J84" s="213">
        <v>105.65</v>
      </c>
      <c r="K84" s="17"/>
      <c r="L84" s="18"/>
      <c r="M84" s="17"/>
      <c r="N84" s="254"/>
      <c r="O84" s="254"/>
      <c r="P84" s="273">
        <v>23972517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102.49299999999999</v>
      </c>
      <c r="J85" s="74">
        <v>102.504</v>
      </c>
      <c r="K85" s="17"/>
      <c r="L85" s="18"/>
      <c r="M85" s="17"/>
      <c r="N85" s="250"/>
      <c r="O85" s="250"/>
      <c r="P85" s="273">
        <v>98753445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10.638</v>
      </c>
      <c r="J87" s="284">
        <v>10.638999999999999</v>
      </c>
      <c r="K87" s="17"/>
      <c r="L87" s="18"/>
      <c r="M87" s="17"/>
      <c r="N87" s="285"/>
      <c r="O87" s="285"/>
      <c r="P87" s="286">
        <v>4881561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103.511</v>
      </c>
      <c r="J88" s="289">
        <v>103.52200000000001</v>
      </c>
      <c r="L88" s="175"/>
      <c r="M88" s="1"/>
      <c r="N88" s="285"/>
      <c r="O88" s="285"/>
      <c r="P88" s="290">
        <v>2833523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103.831</v>
      </c>
      <c r="J89" s="294">
        <v>103.84699999999999</v>
      </c>
      <c r="K89" s="17"/>
      <c r="L89" s="18"/>
      <c r="M89" s="17"/>
      <c r="N89" s="295"/>
      <c r="O89" s="295"/>
      <c r="P89" s="75">
        <v>9302454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105.014</v>
      </c>
      <c r="J90" s="294">
        <v>105.027</v>
      </c>
      <c r="K90" s="17"/>
      <c r="L90" s="18"/>
      <c r="M90" s="17"/>
      <c r="N90" s="295"/>
      <c r="O90" s="295" t="s">
        <v>202</v>
      </c>
      <c r="P90" s="29">
        <v>3092854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10.438000000000001</v>
      </c>
      <c r="J91" s="306">
        <v>10.439</v>
      </c>
      <c r="K91" s="17"/>
      <c r="L91" s="18"/>
      <c r="M91" s="17"/>
      <c r="N91" s="144"/>
      <c r="O91" s="144"/>
      <c r="P91" s="495">
        <v>6081125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100.22199999999999</v>
      </c>
      <c r="J93" s="502">
        <v>100.265</v>
      </c>
      <c r="K93" s="17"/>
      <c r="L93" s="18"/>
      <c r="M93" s="17"/>
      <c r="N93" s="295"/>
      <c r="O93" s="176" t="s">
        <v>63</v>
      </c>
      <c r="P93" s="75">
        <v>100266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60.389000000000003</v>
      </c>
      <c r="J95" s="231">
        <v>60.061</v>
      </c>
      <c r="K95" s="17"/>
      <c r="L95" s="17"/>
      <c r="M95" s="18"/>
      <c r="N95" s="17"/>
      <c r="O95" s="285"/>
      <c r="P95" s="101">
        <v>5625679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770904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520544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103.985</v>
      </c>
      <c r="J98" s="28">
        <v>103.629</v>
      </c>
      <c r="K98" s="17"/>
      <c r="L98" s="17"/>
      <c r="M98" s="18"/>
      <c r="N98" s="17"/>
      <c r="O98" s="321"/>
      <c r="P98" s="101">
        <v>2768246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18.617999999999999</v>
      </c>
      <c r="J99" s="28">
        <v>18.593</v>
      </c>
      <c r="K99" s="322"/>
      <c r="L99" s="62"/>
      <c r="M99" s="62"/>
      <c r="N99" s="323"/>
      <c r="O99" s="324"/>
      <c r="P99" s="101">
        <v>1192952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314.495</v>
      </c>
      <c r="J100" s="28">
        <v>312.96499999999997</v>
      </c>
      <c r="K100" s="17"/>
      <c r="L100" s="17"/>
      <c r="M100" s="18"/>
      <c r="N100" s="17"/>
      <c r="O100" s="114"/>
      <c r="P100" s="101">
        <v>15657947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30.423999999999999</v>
      </c>
      <c r="J101" s="27">
        <v>30.408999999999999</v>
      </c>
      <c r="K101" s="17"/>
      <c r="L101" s="17"/>
      <c r="M101" s="18"/>
      <c r="N101" s="17"/>
      <c r="O101" s="114"/>
      <c r="P101" s="101">
        <v>4356304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2480.9720000000002</v>
      </c>
      <c r="J102" s="27">
        <v>2469.085</v>
      </c>
      <c r="K102" s="17"/>
      <c r="L102" s="17"/>
      <c r="M102" s="18"/>
      <c r="N102" s="17"/>
      <c r="O102" s="114"/>
      <c r="P102" s="101">
        <v>4157939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77.106999999999999</v>
      </c>
      <c r="J103" s="28">
        <v>77.006</v>
      </c>
      <c r="K103" s="17"/>
      <c r="L103" s="17"/>
      <c r="M103" s="18"/>
      <c r="N103" s="17"/>
      <c r="O103" s="100"/>
      <c r="P103" s="101">
        <v>1352305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57.521999999999998</v>
      </c>
      <c r="J104" s="28">
        <v>57.534999999999997</v>
      </c>
      <c r="K104" s="17"/>
      <c r="L104" s="17"/>
      <c r="M104" s="18"/>
      <c r="N104" s="17"/>
      <c r="O104" s="100"/>
      <c r="P104" s="101">
        <v>1169983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118.084</v>
      </c>
      <c r="J105" s="28">
        <v>117.806</v>
      </c>
      <c r="K105" s="17"/>
      <c r="L105" s="17"/>
      <c r="M105" s="18"/>
      <c r="N105" s="17"/>
      <c r="O105" s="285"/>
      <c r="P105" s="411">
        <v>1843207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104.193</v>
      </c>
      <c r="J106" s="340">
        <v>103.78700000000001</v>
      </c>
      <c r="K106" s="17"/>
      <c r="L106" s="17"/>
      <c r="M106" s="18"/>
      <c r="N106" s="17"/>
      <c r="O106" s="100"/>
      <c r="P106" s="504">
        <v>2413466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10.792</v>
      </c>
      <c r="J108" s="231">
        <v>10.792999999999999</v>
      </c>
      <c r="K108" s="17"/>
      <c r="L108" s="18"/>
      <c r="M108" s="17"/>
      <c r="N108" s="68"/>
      <c r="O108" s="100"/>
      <c r="P108" s="342">
        <v>78109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11.5</v>
      </c>
      <c r="J109" s="349">
        <v>11.455</v>
      </c>
      <c r="K109" s="17"/>
      <c r="L109" s="18"/>
      <c r="M109" s="17"/>
      <c r="N109" s="68"/>
      <c r="O109" s="100"/>
      <c r="P109" s="115">
        <v>893980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14.83</v>
      </c>
      <c r="J110" s="349">
        <v>14.79</v>
      </c>
      <c r="K110" s="17"/>
      <c r="L110" s="18"/>
      <c r="M110" s="17"/>
      <c r="N110" s="68"/>
      <c r="O110" s="100"/>
      <c r="P110" s="115">
        <v>103527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14.243</v>
      </c>
      <c r="J111" s="349">
        <v>14.122</v>
      </c>
      <c r="K111" s="17"/>
      <c r="L111" s="18"/>
      <c r="M111" s="17"/>
      <c r="N111" s="68"/>
      <c r="O111" s="100"/>
      <c r="P111" s="115">
        <v>354483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16.497</v>
      </c>
      <c r="J112" s="349">
        <v>16.411999999999999</v>
      </c>
      <c r="K112" s="17"/>
      <c r="L112" s="18"/>
      <c r="M112" s="17"/>
      <c r="N112" s="68"/>
      <c r="O112" s="353"/>
      <c r="P112" s="115">
        <v>19717163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14.13</v>
      </c>
      <c r="J113" s="349">
        <v>14.081</v>
      </c>
      <c r="K113" s="17"/>
      <c r="L113" s="18"/>
      <c r="M113" s="17"/>
      <c r="N113" s="68"/>
      <c r="O113" s="100"/>
      <c r="P113" s="115">
        <v>19631219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160.095</v>
      </c>
      <c r="J114" s="349">
        <v>159.88300000000001</v>
      </c>
      <c r="K114" s="17"/>
      <c r="L114" s="18"/>
      <c r="M114" s="17"/>
      <c r="N114" s="68"/>
      <c r="O114" s="100"/>
      <c r="P114" s="115">
        <v>1223906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149.13300000000001</v>
      </c>
      <c r="J115" s="349">
        <v>148.84100000000001</v>
      </c>
      <c r="K115" s="17"/>
      <c r="L115" s="18"/>
      <c r="M115" s="17"/>
      <c r="N115" s="68"/>
      <c r="O115" s="100"/>
      <c r="P115" s="115">
        <v>607274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9.1080000000000005</v>
      </c>
      <c r="J116" s="348">
        <v>9.0250000000000004</v>
      </c>
      <c r="K116" s="17"/>
      <c r="L116" s="18"/>
      <c r="M116" s="17"/>
      <c r="N116" s="68"/>
      <c r="O116" s="360"/>
      <c r="P116" s="115">
        <v>1108581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124.217</v>
      </c>
      <c r="J117" s="349">
        <v>124.602</v>
      </c>
      <c r="K117" s="17"/>
      <c r="L117" s="18"/>
      <c r="M117" s="17"/>
      <c r="N117" s="68"/>
      <c r="O117" s="362"/>
      <c r="P117" s="115">
        <v>205470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90.212000000000003</v>
      </c>
      <c r="J118" s="349">
        <v>89.802999999999997</v>
      </c>
      <c r="K118" s="17"/>
      <c r="L118" s="17"/>
      <c r="M118" s="18"/>
      <c r="N118" s="17"/>
      <c r="O118" s="100"/>
      <c r="P118" s="115">
        <v>481075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92.831000000000003</v>
      </c>
      <c r="J119" s="348">
        <v>92.334000000000003</v>
      </c>
      <c r="K119" s="17"/>
      <c r="L119" s="17"/>
      <c r="M119" s="18"/>
      <c r="N119" s="17"/>
      <c r="O119" s="114"/>
      <c r="P119" s="115">
        <v>191778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99.188000000000002</v>
      </c>
      <c r="J120" s="348">
        <v>98.873999999999995</v>
      </c>
      <c r="K120" s="371"/>
      <c r="L120" s="372"/>
      <c r="M120" s="371"/>
      <c r="N120" s="373"/>
      <c r="O120" s="362"/>
      <c r="P120" s="115">
        <v>2607813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111.021</v>
      </c>
      <c r="J121" s="349">
        <v>110.58499999999999</v>
      </c>
      <c r="K121" s="377"/>
      <c r="L121" s="378"/>
      <c r="M121" s="377"/>
      <c r="N121" s="379"/>
      <c r="O121" s="380"/>
      <c r="P121" s="381">
        <v>4953914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96.29</v>
      </c>
      <c r="J122" s="349">
        <v>96.353999999999999</v>
      </c>
      <c r="K122" s="377"/>
      <c r="L122" s="378"/>
      <c r="M122" s="377"/>
      <c r="N122" s="379"/>
      <c r="O122" s="380"/>
      <c r="P122" s="381">
        <v>766789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10.416</v>
      </c>
      <c r="J123" s="349">
        <v>10.378</v>
      </c>
      <c r="K123" s="387"/>
      <c r="L123" s="378"/>
      <c r="M123" s="387"/>
      <c r="N123" s="379"/>
      <c r="O123" s="388"/>
      <c r="P123" s="381">
        <v>580309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102.175</v>
      </c>
      <c r="J124" s="348">
        <v>101.874</v>
      </c>
      <c r="K124" s="390"/>
      <c r="L124" s="391"/>
      <c r="M124" s="390"/>
      <c r="N124" s="392"/>
      <c r="P124" s="393">
        <v>1046344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165.94900000000001</v>
      </c>
      <c r="J125" s="340">
        <v>165.23400000000001</v>
      </c>
      <c r="K125" s="503"/>
      <c r="L125" s="400"/>
      <c r="M125" s="401"/>
      <c r="N125" s="400"/>
      <c r="O125" s="402"/>
      <c r="P125" s="393">
        <v>53679575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111.369</v>
      </c>
      <c r="J127" s="487">
        <v>112.142</v>
      </c>
      <c r="K127" s="191" t="s">
        <v>74</v>
      </c>
      <c r="M127" s="175">
        <f>+(J127-I127)/I127</f>
        <v>6.9408901938600165E-3</v>
      </c>
      <c r="O127" s="405" t="s">
        <v>74</v>
      </c>
      <c r="P127" s="115">
        <v>470213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111.11799999999999</v>
      </c>
      <c r="J128" s="486">
        <v>111.455</v>
      </c>
      <c r="K128" s="174" t="s">
        <v>63</v>
      </c>
      <c r="M128" s="175" t="e">
        <f>+(#REF!-I128)/I128</f>
        <v>#REF!</v>
      </c>
      <c r="O128" s="410" t="s">
        <v>63</v>
      </c>
      <c r="P128" s="411">
        <v>835472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121.211</v>
      </c>
      <c r="J129" s="486">
        <v>122.346</v>
      </c>
      <c r="K129" s="174" t="s">
        <v>63</v>
      </c>
      <c r="M129" s="175">
        <f t="shared" ref="M129:M134" si="12">+(J129-I129)/I129</f>
        <v>9.363836615488735E-3</v>
      </c>
      <c r="O129" s="410" t="s">
        <v>63</v>
      </c>
      <c r="P129" s="101">
        <v>575886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204.13</v>
      </c>
      <c r="J130" s="253">
        <v>206.26300000000001</v>
      </c>
      <c r="K130" s="182" t="s">
        <v>66</v>
      </c>
      <c r="M130" s="175">
        <f t="shared" si="12"/>
        <v>1.0449223534022485E-2</v>
      </c>
      <c r="O130" s="415" t="s">
        <v>66</v>
      </c>
      <c r="P130" s="416">
        <v>3047326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186.786</v>
      </c>
      <c r="J131" s="417">
        <v>187.935</v>
      </c>
      <c r="K131" s="68" t="s">
        <v>66</v>
      </c>
      <c r="L131" s="17"/>
      <c r="M131" s="18">
        <f t="shared" si="12"/>
        <v>6.151424624971898E-3</v>
      </c>
      <c r="N131" s="17"/>
      <c r="O131" s="418" t="s">
        <v>66</v>
      </c>
      <c r="P131" s="115">
        <v>3216702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163.375</v>
      </c>
      <c r="J132" s="417">
        <v>163.89</v>
      </c>
      <c r="K132" s="68" t="s">
        <v>66</v>
      </c>
      <c r="L132" s="17"/>
      <c r="M132" s="18">
        <f t="shared" si="12"/>
        <v>3.1522570772761216E-3</v>
      </c>
      <c r="N132" s="17"/>
      <c r="O132" s="418" t="s">
        <v>66</v>
      </c>
      <c r="P132" s="115">
        <v>20899625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22.79</v>
      </c>
      <c r="J133" s="417">
        <v>23.279</v>
      </c>
      <c r="K133" s="182" t="s">
        <v>66</v>
      </c>
      <c r="M133" s="175">
        <f t="shared" si="12"/>
        <v>2.1456779289161947E-2</v>
      </c>
      <c r="O133" s="415" t="s">
        <v>66</v>
      </c>
      <c r="P133" s="115">
        <v>3811827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145.982</v>
      </c>
      <c r="J134" s="417">
        <v>148.34299999999999</v>
      </c>
      <c r="K134" s="182" t="s">
        <v>66</v>
      </c>
      <c r="M134" s="175">
        <f t="shared" si="12"/>
        <v>1.6173226836185214E-2</v>
      </c>
      <c r="O134" s="415" t="s">
        <v>66</v>
      </c>
      <c r="P134" s="115">
        <v>897181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128.142</v>
      </c>
      <c r="J135" s="487">
        <v>130.292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2047030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9099.4789999999994</v>
      </c>
      <c r="J136" s="417">
        <v>9260.1479999999992</v>
      </c>
      <c r="K136" s="422" t="s">
        <v>66</v>
      </c>
      <c r="L136" s="423"/>
      <c r="M136" s="424">
        <f t="shared" ref="M136" si="13">+(J136-I136)/I136</f>
        <v>1.7656944974541938E-2</v>
      </c>
      <c r="N136" s="423"/>
      <c r="O136" s="415" t="s">
        <v>66</v>
      </c>
      <c r="P136" s="115">
        <v>3491076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77.537999999999997</v>
      </c>
      <c r="J137" s="429">
        <v>77.308000000000007</v>
      </c>
      <c r="K137" s="182" t="s">
        <v>66</v>
      </c>
      <c r="M137" s="175">
        <f>+(J137-I137)/I137</f>
        <v>-2.9662874977429104E-3</v>
      </c>
      <c r="O137" s="430" t="s">
        <v>183</v>
      </c>
      <c r="P137" s="420">
        <v>77308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1045.674</v>
      </c>
      <c r="J138" s="348">
        <v>1056.4680000000001</v>
      </c>
      <c r="K138" s="182"/>
      <c r="M138" s="195">
        <f t="shared" ref="M138:M141" si="14">+(J138-I138)/I138</f>
        <v>1.0322528818733273E-2</v>
      </c>
      <c r="O138" s="415" t="s">
        <v>66</v>
      </c>
      <c r="P138" s="420">
        <v>8191853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6002.8509999999997</v>
      </c>
      <c r="J139" s="348">
        <v>6042.5529999999999</v>
      </c>
      <c r="K139" s="182"/>
      <c r="M139" s="195">
        <f t="shared" si="14"/>
        <v>6.6138573154656396E-3</v>
      </c>
      <c r="O139" s="415" t="s">
        <v>66</v>
      </c>
      <c r="P139" s="420">
        <v>38678384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5221.4009999999998</v>
      </c>
      <c r="J140" s="439">
        <v>5278.4359999999997</v>
      </c>
      <c r="K140" s="440"/>
      <c r="L140" s="441"/>
      <c r="M140" s="442">
        <f t="shared" si="14"/>
        <v>1.092331349383046E-2</v>
      </c>
      <c r="N140" s="441"/>
      <c r="O140" s="443" t="s">
        <v>187</v>
      </c>
      <c r="P140" s="115">
        <v>5067299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93.012</v>
      </c>
      <c r="J141" s="488">
        <v>93.852000000000004</v>
      </c>
      <c r="K141" s="449"/>
      <c r="L141" s="450"/>
      <c r="M141" s="451">
        <f t="shared" si="14"/>
        <v>9.0310927622242656E-3</v>
      </c>
      <c r="N141" s="450"/>
      <c r="O141" s="405" t="s">
        <v>74</v>
      </c>
      <c r="P141" s="452">
        <v>2314587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120.786</v>
      </c>
      <c r="J143" s="460">
        <v>120.783</v>
      </c>
      <c r="K143" s="222" t="s">
        <v>66</v>
      </c>
      <c r="L143" s="8"/>
      <c r="M143" s="461">
        <f>+(J143-I143)/I143</f>
        <v>-2.4837315582932738E-5</v>
      </c>
      <c r="N143" s="8"/>
      <c r="O143" s="462">
        <v>1562592</v>
      </c>
      <c r="P143" s="420">
        <v>5604189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12015.736999999999</v>
      </c>
      <c r="J145" s="470">
        <v>12104.108</v>
      </c>
      <c r="K145" s="182" t="s">
        <v>66</v>
      </c>
      <c r="M145" s="175">
        <f>+(J145-I145)/I145</f>
        <v>7.3546050483629102E-3</v>
      </c>
      <c r="O145" s="415" t="s">
        <v>66</v>
      </c>
      <c r="P145" s="420">
        <v>13322505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mergeCells count="32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37" workbookViewId="0">
      <selection activeCell="J64" sqref="J64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177.66499999999999</v>
      </c>
      <c r="J6" s="16">
        <v>177.68799999999999</v>
      </c>
      <c r="K6" s="17"/>
      <c r="L6" s="17"/>
      <c r="M6" s="18"/>
      <c r="N6" s="17"/>
      <c r="O6" s="1"/>
      <c r="P6" s="19">
        <v>597678871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120.839</v>
      </c>
      <c r="J7" s="28">
        <v>120.857</v>
      </c>
      <c r="K7" s="17"/>
      <c r="L7" s="17"/>
      <c r="M7" s="18"/>
      <c r="N7" s="17"/>
      <c r="O7" s="1"/>
      <c r="P7" s="29">
        <v>242506877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102.872</v>
      </c>
      <c r="J8" s="28">
        <v>102.88500000000001</v>
      </c>
      <c r="K8" s="17"/>
      <c r="L8" s="17"/>
      <c r="M8" s="18"/>
      <c r="N8" s="17"/>
      <c r="O8" s="1"/>
      <c r="P8" s="35">
        <v>75419148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105.95</v>
      </c>
      <c r="J9" s="28">
        <v>105.967</v>
      </c>
      <c r="K9" s="17"/>
      <c r="L9" s="17"/>
      <c r="M9" s="18"/>
      <c r="N9" s="17"/>
      <c r="P9" s="19">
        <v>26576928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106.25700000000001</v>
      </c>
      <c r="J10" s="28">
        <v>106.27200000000001</v>
      </c>
      <c r="K10" s="17"/>
      <c r="L10" s="17"/>
      <c r="M10" s="18"/>
      <c r="N10" s="17"/>
      <c r="O10" s="44"/>
      <c r="P10" s="45">
        <v>10912849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100.423</v>
      </c>
      <c r="J11" s="28">
        <v>100.438</v>
      </c>
      <c r="K11" s="17"/>
      <c r="L11" s="17"/>
      <c r="M11" s="18"/>
      <c r="N11" s="17"/>
      <c r="O11" s="44"/>
      <c r="P11" s="45">
        <v>1442491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15.852</v>
      </c>
      <c r="J13" s="55">
        <v>15.853999999999999</v>
      </c>
      <c r="K13" s="17"/>
      <c r="L13" s="17"/>
      <c r="M13" s="18"/>
      <c r="N13" s="17"/>
      <c r="O13" s="1"/>
      <c r="P13" s="56">
        <v>78358464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115.871</v>
      </c>
      <c r="J14" s="27">
        <v>115.88500000000001</v>
      </c>
      <c r="K14" s="17"/>
      <c r="L14" s="17"/>
      <c r="M14" s="18"/>
      <c r="N14" s="17"/>
      <c r="O14" s="17"/>
      <c r="P14" s="64">
        <v>2945233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7449785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104.565</v>
      </c>
      <c r="J16" s="74">
        <v>104.581</v>
      </c>
      <c r="K16" s="17"/>
      <c r="L16" s="17"/>
      <c r="M16" s="18"/>
      <c r="N16" s="17"/>
      <c r="O16" s="1"/>
      <c r="P16" s="75">
        <v>12396793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1.6319999999999999</v>
      </c>
      <c r="J18" s="485">
        <v>1.633</v>
      </c>
      <c r="K18" s="68" t="s">
        <v>32</v>
      </c>
      <c r="L18" s="17"/>
      <c r="M18" s="18">
        <f>+(J18-I18)/I18</f>
        <v>6.1274509803928431E-4</v>
      </c>
      <c r="N18" s="17"/>
      <c r="O18" s="82" t="s">
        <v>33</v>
      </c>
      <c r="P18" s="35">
        <v>3454004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42.972999999999999</v>
      </c>
      <c r="J20" s="81">
        <v>42.976999999999997</v>
      </c>
      <c r="K20" s="17"/>
      <c r="L20" s="17"/>
      <c r="M20" s="89"/>
      <c r="N20" s="17"/>
      <c r="O20" s="17"/>
      <c r="P20" s="19">
        <v>67820363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58.033999999999999</v>
      </c>
      <c r="J21" s="34">
        <v>58.04</v>
      </c>
      <c r="K21" s="17"/>
      <c r="L21" s="17"/>
      <c r="M21" s="89"/>
      <c r="N21" s="17"/>
      <c r="O21" s="17"/>
      <c r="P21" s="19">
        <v>2502458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126.834</v>
      </c>
      <c r="J22" s="27">
        <v>126.75700000000001</v>
      </c>
      <c r="K22" s="17"/>
      <c r="L22" s="17"/>
      <c r="M22" s="18"/>
      <c r="N22" s="17"/>
      <c r="O22" s="100"/>
      <c r="P22" s="101">
        <v>10399320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120.79900000000001</v>
      </c>
      <c r="J23" s="27">
        <v>120.51</v>
      </c>
      <c r="K23" s="17"/>
      <c r="L23" s="17"/>
      <c r="M23" s="18"/>
      <c r="N23" s="17"/>
      <c r="O23" s="100"/>
      <c r="P23" s="101">
        <v>738610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152.54400000000001</v>
      </c>
      <c r="J25" s="55">
        <v>152.31299999999999</v>
      </c>
      <c r="K25" s="17"/>
      <c r="L25" s="17"/>
      <c r="M25" s="18"/>
      <c r="N25" s="17"/>
      <c r="O25" s="114"/>
      <c r="P25" s="115">
        <v>1311113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565.82000000000005</v>
      </c>
      <c r="J26" s="27">
        <v>564.85299999999995</v>
      </c>
      <c r="K26" s="17"/>
      <c r="L26" s="17"/>
      <c r="M26" s="18"/>
      <c r="N26" s="17"/>
      <c r="O26" s="121"/>
      <c r="P26" s="115">
        <v>724142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129.63300000000001</v>
      </c>
      <c r="J27" s="28">
        <v>129.197</v>
      </c>
      <c r="K27" s="17"/>
      <c r="L27" s="17"/>
      <c r="M27" s="18"/>
      <c r="N27" s="17"/>
      <c r="O27" s="124"/>
      <c r="P27" s="115">
        <v>1496363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135.03200000000001</v>
      </c>
      <c r="J28" s="125">
        <v>134.821</v>
      </c>
      <c r="K28" s="17"/>
      <c r="L28" s="17"/>
      <c r="M28" s="18"/>
      <c r="N28" s="17"/>
      <c r="O28" s="126"/>
      <c r="P28" s="115">
        <v>929994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132.70500000000001</v>
      </c>
      <c r="J29" s="28">
        <v>132.39599999999999</v>
      </c>
      <c r="K29" s="17"/>
      <c r="L29" s="17"/>
      <c r="M29" s="18"/>
      <c r="N29" s="17"/>
      <c r="O29" s="100"/>
      <c r="P29" s="115">
        <v>225205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110.45399999999999</v>
      </c>
      <c r="J30" s="28">
        <v>110.17700000000001</v>
      </c>
      <c r="K30" s="17"/>
      <c r="L30" s="17"/>
      <c r="M30" s="18"/>
      <c r="N30" s="17"/>
      <c r="O30" s="100"/>
      <c r="P30" s="115">
        <v>266629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118.583</v>
      </c>
      <c r="J31" s="28">
        <v>118.158</v>
      </c>
      <c r="K31" s="17"/>
      <c r="L31" s="17"/>
      <c r="M31" s="18"/>
      <c r="N31" s="17"/>
      <c r="O31" s="100"/>
      <c r="P31" s="115">
        <v>190589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173.62899999999999</v>
      </c>
      <c r="J32" s="28">
        <v>172.94499999999999</v>
      </c>
      <c r="K32" s="17"/>
      <c r="L32" s="17"/>
      <c r="M32" s="18"/>
      <c r="N32" s="17"/>
      <c r="O32" s="100"/>
      <c r="P32" s="115">
        <v>606001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98.941000000000003</v>
      </c>
      <c r="J33" s="28">
        <v>98.620999999999995</v>
      </c>
      <c r="K33" s="17"/>
      <c r="L33" s="17"/>
      <c r="M33" s="18"/>
      <c r="N33" s="17"/>
      <c r="O33" s="100"/>
      <c r="P33" s="19">
        <v>1193023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108.59699999999999</v>
      </c>
      <c r="J34" s="28">
        <v>108.78700000000001</v>
      </c>
      <c r="K34" s="17"/>
      <c r="L34" s="17"/>
      <c r="M34" s="18"/>
      <c r="N34" s="17"/>
      <c r="O34" s="141" t="s">
        <v>195</v>
      </c>
      <c r="P34" s="115">
        <v>11948730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170.595</v>
      </c>
      <c r="J35" s="27">
        <v>169.95500000000001</v>
      </c>
      <c r="K35" s="17"/>
      <c r="L35" s="17"/>
      <c r="M35" s="18"/>
      <c r="N35" s="17"/>
      <c r="O35" s="155"/>
      <c r="P35" s="145">
        <v>891416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149.29300000000001</v>
      </c>
      <c r="J36" s="28">
        <v>148.678</v>
      </c>
      <c r="K36" s="17"/>
      <c r="L36" s="17"/>
      <c r="M36" s="18"/>
      <c r="N36" s="17"/>
      <c r="O36" s="144"/>
      <c r="P36" s="145">
        <v>951543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109.223</v>
      </c>
      <c r="J37" s="28">
        <v>109.163</v>
      </c>
      <c r="K37" s="17"/>
      <c r="L37" s="17"/>
      <c r="M37" s="18"/>
      <c r="N37" s="17"/>
      <c r="O37" s="155"/>
      <c r="P37" s="145">
        <v>124446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119.85</v>
      </c>
      <c r="J38" s="28">
        <v>119.393</v>
      </c>
      <c r="K38" s="17"/>
      <c r="L38" s="17"/>
      <c r="M38" s="18"/>
      <c r="N38" s="17"/>
      <c r="O38" s="155"/>
      <c r="P38" s="145">
        <v>162375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23.414999999999999</v>
      </c>
      <c r="J39" s="74">
        <v>23.384</v>
      </c>
      <c r="K39" s="68"/>
      <c r="L39" s="17"/>
      <c r="M39" s="18"/>
      <c r="N39" s="17"/>
      <c r="O39" s="141"/>
      <c r="P39" s="115">
        <v>44219156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2255.2640000000001</v>
      </c>
      <c r="J41" s="491">
        <v>2263.2040000000002</v>
      </c>
      <c r="K41" s="174" t="s">
        <v>63</v>
      </c>
      <c r="M41" s="175">
        <f t="shared" ref="M41" si="3">+(J41-I41)/I41</f>
        <v>3.5206521276445039E-3</v>
      </c>
      <c r="O41" s="176" t="s">
        <v>63</v>
      </c>
      <c r="P41" s="75">
        <v>8317275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130.767</v>
      </c>
      <c r="J42" s="27">
        <v>130.721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65360363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163.27799999999999</v>
      </c>
      <c r="J43" s="28">
        <v>163.303</v>
      </c>
      <c r="K43" s="182" t="s">
        <v>66</v>
      </c>
      <c r="M43" s="175" t="e">
        <f>+(#REF!-#REF!)/#REF!</f>
        <v>#REF!</v>
      </c>
      <c r="O43" s="183" t="s">
        <v>66</v>
      </c>
      <c r="P43" s="184">
        <v>75119419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192.22800000000001</v>
      </c>
      <c r="J44" s="28">
        <v>194.15600000000001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1626442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18.521000000000001</v>
      </c>
      <c r="J45" s="28">
        <v>18.666</v>
      </c>
      <c r="K45" s="182" t="s">
        <v>66</v>
      </c>
      <c r="M45" s="175" t="e">
        <f>+(#REF!-#REF!)/#REF!</f>
        <v>#REF!</v>
      </c>
      <c r="O45" s="183" t="s">
        <v>66</v>
      </c>
      <c r="P45" s="184">
        <v>17325912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2.8530000000000002</v>
      </c>
      <c r="J47" s="489">
        <v>2.85</v>
      </c>
      <c r="K47" s="182"/>
      <c r="M47" s="175">
        <f t="shared" ref="M47:M48" si="5">+(J47-I47)/I47</f>
        <v>-1.0515247108307444E-3</v>
      </c>
      <c r="O47" s="186" t="s">
        <v>32</v>
      </c>
      <c r="P47" s="184">
        <v>11110870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2.4710000000000001</v>
      </c>
      <c r="J48" s="490">
        <v>2.4689999999999999</v>
      </c>
      <c r="K48" s="187" t="s">
        <v>32</v>
      </c>
      <c r="M48" s="175">
        <f t="shared" si="5"/>
        <v>-8.0938891137200474E-4</v>
      </c>
      <c r="O48" s="188" t="s">
        <v>32</v>
      </c>
      <c r="P48" s="189">
        <v>8822275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1.222</v>
      </c>
      <c r="J49" s="492">
        <v>1.232</v>
      </c>
      <c r="K49" s="191" t="s">
        <v>74</v>
      </c>
      <c r="M49" s="175">
        <f>+(P49-I49)/I49</f>
        <v>2205917.1669394434</v>
      </c>
      <c r="O49" s="192" t="s">
        <v>74</v>
      </c>
      <c r="P49" s="189">
        <v>2695632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1.159</v>
      </c>
      <c r="K50" s="191"/>
      <c r="M50" s="195">
        <f t="shared" ref="M50:M57" si="6">+(J50-I50)/I50</f>
        <v>1.7286084701815055E-3</v>
      </c>
      <c r="O50" s="192" t="s">
        <v>74</v>
      </c>
      <c r="P50" s="101">
        <v>683680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683665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1.157</v>
      </c>
      <c r="K52" s="191"/>
      <c r="M52" s="195">
        <f t="shared" si="6"/>
        <v>-8.6355785837641621E-4</v>
      </c>
      <c r="O52" s="192" t="s">
        <v>74</v>
      </c>
      <c r="P52" s="101">
        <v>676004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1"/>
      <c r="M53" s="195">
        <f t="shared" si="6"/>
        <v>8.7314768531209057E-3</v>
      </c>
      <c r="O53" s="202" t="s">
        <v>66</v>
      </c>
      <c r="P53" s="189">
        <v>19635530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125.724</v>
      </c>
      <c r="J54" s="208">
        <v>126.861</v>
      </c>
      <c r="K54" s="191"/>
      <c r="M54" s="195">
        <f t="shared" si="6"/>
        <v>9.0436193566860775E-3</v>
      </c>
      <c r="O54" s="202" t="s">
        <v>66</v>
      </c>
      <c r="P54" s="189">
        <v>144622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1078.6890000000001</v>
      </c>
      <c r="J55" s="490">
        <v>1116.0630000000001</v>
      </c>
      <c r="K55" s="191"/>
      <c r="M55" s="195" t="e">
        <f>+(I55-#REF!)/#REF!</f>
        <v>#REF!</v>
      </c>
      <c r="O55" s="176" t="s">
        <v>63</v>
      </c>
      <c r="P55" s="189">
        <v>5580317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11.268000000000001</v>
      </c>
      <c r="J56" s="214">
        <v>11.464</v>
      </c>
      <c r="K56" s="191"/>
      <c r="M56" s="195">
        <f t="shared" si="6"/>
        <v>1.7394391196308104E-2</v>
      </c>
      <c r="O56" s="202" t="s">
        <v>66</v>
      </c>
      <c r="P56" s="215">
        <v>4658161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10.683</v>
      </c>
      <c r="J57" s="220">
        <v>10.811</v>
      </c>
      <c r="K57" s="191"/>
      <c r="M57" s="195">
        <f t="shared" si="6"/>
        <v>1.1981653093700282E-2</v>
      </c>
      <c r="O57" s="202" t="s">
        <v>66</v>
      </c>
      <c r="P57" s="221">
        <v>11193508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108.622</v>
      </c>
      <c r="J63" s="231">
        <v>108.636</v>
      </c>
      <c r="K63" s="17"/>
      <c r="L63" s="18"/>
      <c r="M63" s="17"/>
      <c r="N63" s="232"/>
      <c r="O63" s="232"/>
      <c r="P63" s="189">
        <v>102837644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102.768</v>
      </c>
      <c r="J64" s="213">
        <v>102.779</v>
      </c>
      <c r="K64" s="17"/>
      <c r="L64" s="18"/>
      <c r="M64" s="17"/>
      <c r="N64" s="237"/>
      <c r="O64" s="237"/>
      <c r="P64" s="67">
        <v>119741758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105.002</v>
      </c>
      <c r="J65" s="213">
        <v>105.01600000000001</v>
      </c>
      <c r="K65" s="17"/>
      <c r="L65" s="18"/>
      <c r="M65" s="17"/>
      <c r="N65" s="237"/>
      <c r="O65" s="237"/>
      <c r="P65" s="67">
        <v>57974505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103.051</v>
      </c>
      <c r="J66" s="213">
        <v>103.066</v>
      </c>
      <c r="K66" s="17"/>
      <c r="L66" s="18"/>
      <c r="M66" s="17"/>
      <c r="N66" s="248"/>
      <c r="O66" s="248"/>
      <c r="P66" s="67">
        <v>162820190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104.58</v>
      </c>
      <c r="J67" s="213">
        <v>104.59699999999999</v>
      </c>
      <c r="K67" s="17"/>
      <c r="L67" s="18"/>
      <c r="M67" s="17"/>
      <c r="N67" s="250"/>
      <c r="O67" s="250"/>
      <c r="P67" s="67">
        <v>72620130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107.27500000000001</v>
      </c>
      <c r="J68" s="213">
        <v>107.28700000000001</v>
      </c>
      <c r="K68" s="17"/>
      <c r="L68" s="18"/>
      <c r="M68" s="17"/>
      <c r="N68" s="250"/>
      <c r="O68" s="250"/>
      <c r="P68" s="67">
        <v>34577557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105.047</v>
      </c>
      <c r="J69" s="213">
        <v>105.062</v>
      </c>
      <c r="K69" s="17"/>
      <c r="L69" s="18"/>
      <c r="M69" s="17"/>
      <c r="N69" s="254"/>
      <c r="O69" s="254"/>
      <c r="P69" s="67">
        <v>323063107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101.752</v>
      </c>
      <c r="J70" s="213">
        <v>101.76300000000001</v>
      </c>
      <c r="K70" s="17"/>
      <c r="L70" s="18"/>
      <c r="M70" s="17"/>
      <c r="N70" s="232"/>
      <c r="O70" s="232"/>
      <c r="P70" s="45">
        <v>224368082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103.521</v>
      </c>
      <c r="J71" s="213">
        <v>103.53100000000001</v>
      </c>
      <c r="K71" s="17"/>
      <c r="L71" s="18"/>
      <c r="M71" s="17"/>
      <c r="N71" s="232"/>
      <c r="O71" s="232"/>
      <c r="P71" s="45">
        <v>4363604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104.639</v>
      </c>
      <c r="J72" s="213">
        <v>104.65300000000001</v>
      </c>
      <c r="K72" s="17"/>
      <c r="L72" s="18"/>
      <c r="M72" s="17"/>
      <c r="N72" s="44"/>
      <c r="O72" s="44"/>
      <c r="P72" s="45">
        <v>25945458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103.372</v>
      </c>
      <c r="J73" s="213">
        <v>103.38500000000001</v>
      </c>
      <c r="K73" s="17"/>
      <c r="L73" s="18"/>
      <c r="M73" s="17"/>
      <c r="N73" s="250"/>
      <c r="O73" s="250"/>
      <c r="P73" s="67">
        <v>4095616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107.264</v>
      </c>
      <c r="J74" s="213">
        <v>107.28</v>
      </c>
      <c r="K74" s="17"/>
      <c r="L74" s="18"/>
      <c r="M74" s="17"/>
      <c r="N74" s="250"/>
      <c r="O74" s="250"/>
      <c r="P74" s="215">
        <v>47601963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105.08199999999999</v>
      </c>
      <c r="J75" s="213">
        <v>105.09399999999999</v>
      </c>
      <c r="K75" s="8"/>
      <c r="L75" s="256"/>
      <c r="M75" s="8"/>
      <c r="N75" s="257"/>
      <c r="O75" s="257"/>
      <c r="P75" s="258">
        <v>206815897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103.791</v>
      </c>
      <c r="J76" s="213">
        <v>103.801</v>
      </c>
      <c r="K76" s="17"/>
      <c r="L76" s="18"/>
      <c r="M76" s="17"/>
      <c r="N76" s="254"/>
      <c r="O76" s="254"/>
      <c r="P76" s="261">
        <v>18696758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103.241</v>
      </c>
      <c r="J77" s="213">
        <v>103.256</v>
      </c>
      <c r="K77" s="17"/>
      <c r="L77" s="18"/>
      <c r="M77" s="17"/>
      <c r="N77" s="263"/>
      <c r="O77" s="263"/>
      <c r="P77" s="261">
        <v>428988229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104.39400000000001</v>
      </c>
      <c r="J78" s="213">
        <v>104.40600000000001</v>
      </c>
      <c r="K78" s="17"/>
      <c r="L78" s="18"/>
      <c r="M78" s="17"/>
      <c r="N78" s="250"/>
      <c r="O78" s="250"/>
      <c r="P78" s="261">
        <v>9161283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103.07</v>
      </c>
      <c r="J79" s="213">
        <v>103.086</v>
      </c>
      <c r="K79" s="17"/>
      <c r="L79" s="18"/>
      <c r="M79" s="17"/>
      <c r="N79" s="263"/>
      <c r="O79" s="263"/>
      <c r="P79" s="268">
        <v>117413643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104.09399999999999</v>
      </c>
      <c r="J80" s="212">
        <v>104.10899999999999</v>
      </c>
      <c r="K80" s="17"/>
      <c r="L80" s="18"/>
      <c r="M80" s="17"/>
      <c r="N80" s="254"/>
      <c r="O80" s="254"/>
      <c r="P80" s="261">
        <v>71099733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105.453</v>
      </c>
      <c r="J81" s="213">
        <v>105.46599999999999</v>
      </c>
      <c r="K81" s="17"/>
      <c r="L81" s="18"/>
      <c r="M81" s="17"/>
      <c r="N81" s="254"/>
      <c r="O81" s="254"/>
      <c r="P81" s="261">
        <v>3422576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103.11199999999999</v>
      </c>
      <c r="J82" s="213">
        <v>103.127</v>
      </c>
      <c r="K82" s="17"/>
      <c r="L82" s="18"/>
      <c r="M82" s="17"/>
      <c r="N82" s="250"/>
      <c r="O82" s="250"/>
      <c r="P82" s="273">
        <v>341831956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102.996</v>
      </c>
      <c r="J83" s="213">
        <v>103.009</v>
      </c>
      <c r="K83" s="17"/>
      <c r="L83" s="18"/>
      <c r="M83" s="17"/>
      <c r="N83" s="250"/>
      <c r="O83" s="250"/>
      <c r="P83" s="273">
        <v>10297937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105.65</v>
      </c>
      <c r="J84" s="213">
        <v>105.663</v>
      </c>
      <c r="K84" s="17"/>
      <c r="L84" s="18"/>
      <c r="M84" s="17"/>
      <c r="N84" s="254"/>
      <c r="O84" s="254"/>
      <c r="P84" s="273">
        <v>23975840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102.504</v>
      </c>
      <c r="J85" s="74">
        <v>102.51600000000001</v>
      </c>
      <c r="K85" s="17"/>
      <c r="L85" s="18"/>
      <c r="M85" s="17"/>
      <c r="N85" s="250"/>
      <c r="O85" s="250"/>
      <c r="P85" s="273">
        <v>98472898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10.638999999999999</v>
      </c>
      <c r="J87" s="284">
        <v>10.64</v>
      </c>
      <c r="K87" s="17"/>
      <c r="L87" s="18"/>
      <c r="M87" s="17"/>
      <c r="N87" s="285"/>
      <c r="O87" s="285"/>
      <c r="P87" s="286">
        <v>4882203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103.52200000000001</v>
      </c>
      <c r="J88" s="289">
        <v>103.533</v>
      </c>
      <c r="L88" s="175"/>
      <c r="M88" s="1"/>
      <c r="N88" s="285"/>
      <c r="O88" s="285"/>
      <c r="P88" s="290">
        <v>2833816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103.84699999999999</v>
      </c>
      <c r="J89" s="294">
        <v>103.863</v>
      </c>
      <c r="K89" s="17"/>
      <c r="L89" s="18"/>
      <c r="M89" s="17"/>
      <c r="N89" s="295"/>
      <c r="O89" s="295"/>
      <c r="P89" s="75">
        <v>9303633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105.027</v>
      </c>
      <c r="J90" s="294">
        <v>105.041</v>
      </c>
      <c r="K90" s="17"/>
      <c r="L90" s="18"/>
      <c r="M90" s="17"/>
      <c r="N90" s="295"/>
      <c r="O90" s="295" t="s">
        <v>202</v>
      </c>
      <c r="P90" s="29">
        <v>3093249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10.439</v>
      </c>
      <c r="J91" s="306">
        <v>10.44</v>
      </c>
      <c r="K91" s="17"/>
      <c r="L91" s="18"/>
      <c r="M91" s="17"/>
      <c r="N91" s="144"/>
      <c r="O91" s="144"/>
      <c r="P91" s="495">
        <v>6081892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100.22199999999999</v>
      </c>
      <c r="J93" s="502">
        <v>100.265</v>
      </c>
      <c r="K93" s="17"/>
      <c r="L93" s="18"/>
      <c r="M93" s="17"/>
      <c r="N93" s="295"/>
      <c r="O93" s="176" t="s">
        <v>63</v>
      </c>
      <c r="P93" s="75">
        <v>100266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60.061</v>
      </c>
      <c r="J95" s="231">
        <v>60.033000000000001</v>
      </c>
      <c r="K95" s="17"/>
      <c r="L95" s="17"/>
      <c r="M95" s="18"/>
      <c r="N95" s="17"/>
      <c r="O95" s="285"/>
      <c r="P95" s="101">
        <v>5623092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770952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520574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103.629</v>
      </c>
      <c r="J98" s="28">
        <v>103.23399999999999</v>
      </c>
      <c r="K98" s="17"/>
      <c r="L98" s="17"/>
      <c r="M98" s="18"/>
      <c r="N98" s="17"/>
      <c r="O98" s="321"/>
      <c r="P98" s="101">
        <v>2757691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18.593</v>
      </c>
      <c r="J99" s="28">
        <v>18.594999999999999</v>
      </c>
      <c r="K99" s="322"/>
      <c r="L99" s="62"/>
      <c r="M99" s="62"/>
      <c r="N99" s="323"/>
      <c r="O99" s="324"/>
      <c r="P99" s="101">
        <v>1193051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312.96499999999997</v>
      </c>
      <c r="J100" s="28">
        <v>312.803</v>
      </c>
      <c r="K100" s="17"/>
      <c r="L100" s="17"/>
      <c r="M100" s="18"/>
      <c r="N100" s="17"/>
      <c r="O100" s="114"/>
      <c r="P100" s="101">
        <v>15649851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30.408999999999999</v>
      </c>
      <c r="J101" s="27">
        <v>30.358000000000001</v>
      </c>
      <c r="K101" s="17"/>
      <c r="L101" s="17"/>
      <c r="M101" s="18"/>
      <c r="N101" s="17"/>
      <c r="O101" s="114"/>
      <c r="P101" s="101">
        <v>4348933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2469.085</v>
      </c>
      <c r="J102" s="27">
        <v>2465.7710000000002</v>
      </c>
      <c r="K102" s="17"/>
      <c r="L102" s="17"/>
      <c r="M102" s="18"/>
      <c r="N102" s="17"/>
      <c r="O102" s="114"/>
      <c r="P102" s="101">
        <v>4152358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77.006</v>
      </c>
      <c r="J103" s="28">
        <v>77.099999999999994</v>
      </c>
      <c r="K103" s="17"/>
      <c r="L103" s="17"/>
      <c r="M103" s="18"/>
      <c r="N103" s="17"/>
      <c r="O103" s="100"/>
      <c r="P103" s="101">
        <v>1353970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57.534999999999997</v>
      </c>
      <c r="J104" s="28">
        <v>57.548999999999999</v>
      </c>
      <c r="K104" s="17"/>
      <c r="L104" s="17"/>
      <c r="M104" s="18"/>
      <c r="N104" s="17"/>
      <c r="O104" s="100"/>
      <c r="P104" s="101">
        <v>1170268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117.806</v>
      </c>
      <c r="J105" s="28">
        <v>117.87</v>
      </c>
      <c r="K105" s="17"/>
      <c r="L105" s="17"/>
      <c r="M105" s="18"/>
      <c r="N105" s="17"/>
      <c r="O105" s="285"/>
      <c r="P105" s="411">
        <v>1844198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103.78700000000001</v>
      </c>
      <c r="J106" s="340">
        <v>103.812</v>
      </c>
      <c r="K106" s="17"/>
      <c r="L106" s="17"/>
      <c r="M106" s="18"/>
      <c r="N106" s="17"/>
      <c r="O106" s="100"/>
      <c r="P106" s="504">
        <v>2414059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10.792999999999999</v>
      </c>
      <c r="J108" s="231">
        <v>10.794</v>
      </c>
      <c r="K108" s="17"/>
      <c r="L108" s="18"/>
      <c r="M108" s="17"/>
      <c r="N108" s="68"/>
      <c r="O108" s="100"/>
      <c r="P108" s="342">
        <v>78114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11.455</v>
      </c>
      <c r="J109" s="349">
        <v>11.435</v>
      </c>
      <c r="K109" s="17"/>
      <c r="L109" s="18"/>
      <c r="M109" s="17"/>
      <c r="N109" s="68"/>
      <c r="O109" s="100"/>
      <c r="P109" s="115">
        <v>892467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14.79</v>
      </c>
      <c r="J110" s="349">
        <v>14.784000000000001</v>
      </c>
      <c r="K110" s="17"/>
      <c r="L110" s="18"/>
      <c r="M110" s="17"/>
      <c r="N110" s="68"/>
      <c r="O110" s="100"/>
      <c r="P110" s="115">
        <v>103485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14.122</v>
      </c>
      <c r="J111" s="349">
        <v>14.085000000000001</v>
      </c>
      <c r="K111" s="17"/>
      <c r="L111" s="18"/>
      <c r="M111" s="17"/>
      <c r="N111" s="68"/>
      <c r="O111" s="100"/>
      <c r="P111" s="115">
        <v>353556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16.411999999999999</v>
      </c>
      <c r="J112" s="349">
        <v>16.324999999999999</v>
      </c>
      <c r="K112" s="17"/>
      <c r="L112" s="18"/>
      <c r="M112" s="17"/>
      <c r="N112" s="68"/>
      <c r="O112" s="353"/>
      <c r="P112" s="115">
        <v>19791939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14.081</v>
      </c>
      <c r="J113" s="349">
        <v>14.03</v>
      </c>
      <c r="K113" s="17"/>
      <c r="L113" s="18"/>
      <c r="M113" s="17"/>
      <c r="N113" s="68"/>
      <c r="O113" s="100"/>
      <c r="P113" s="115">
        <v>19559344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159.88300000000001</v>
      </c>
      <c r="J114" s="349">
        <v>159.428</v>
      </c>
      <c r="K114" s="17"/>
      <c r="L114" s="18"/>
      <c r="M114" s="17"/>
      <c r="N114" s="68"/>
      <c r="O114" s="100"/>
      <c r="P114" s="115">
        <v>1220422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148.84100000000001</v>
      </c>
      <c r="J115" s="349">
        <v>148.517</v>
      </c>
      <c r="K115" s="17"/>
      <c r="L115" s="18"/>
      <c r="M115" s="17"/>
      <c r="N115" s="68"/>
      <c r="O115" s="100"/>
      <c r="P115" s="115">
        <v>605951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9.0250000000000004</v>
      </c>
      <c r="J116" s="348">
        <v>9.0289999999999999</v>
      </c>
      <c r="K116" s="17"/>
      <c r="L116" s="18"/>
      <c r="M116" s="17"/>
      <c r="N116" s="68"/>
      <c r="O116" s="360"/>
      <c r="P116" s="115">
        <v>1109069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124.602</v>
      </c>
      <c r="J117" s="349">
        <v>124.533</v>
      </c>
      <c r="K117" s="17"/>
      <c r="L117" s="18"/>
      <c r="M117" s="17"/>
      <c r="N117" s="68"/>
      <c r="O117" s="362"/>
      <c r="P117" s="115">
        <v>205356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89.802999999999997</v>
      </c>
      <c r="J118" s="349">
        <v>89.281000000000006</v>
      </c>
      <c r="K118" s="17"/>
      <c r="L118" s="17"/>
      <c r="M118" s="18"/>
      <c r="N118" s="17"/>
      <c r="O118" s="100"/>
      <c r="P118" s="115">
        <v>478282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92.334000000000003</v>
      </c>
      <c r="J119" s="348">
        <v>91.778999999999996</v>
      </c>
      <c r="K119" s="17"/>
      <c r="L119" s="17"/>
      <c r="M119" s="18"/>
      <c r="N119" s="17"/>
      <c r="O119" s="114"/>
      <c r="P119" s="115">
        <v>190625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98.873999999999995</v>
      </c>
      <c r="J120" s="348">
        <v>98.763000000000005</v>
      </c>
      <c r="K120" s="371"/>
      <c r="L120" s="372"/>
      <c r="M120" s="371"/>
      <c r="N120" s="373"/>
      <c r="O120" s="362"/>
      <c r="P120" s="115">
        <v>2604875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110.58499999999999</v>
      </c>
      <c r="J121" s="349">
        <v>110.596</v>
      </c>
      <c r="K121" s="377"/>
      <c r="L121" s="378"/>
      <c r="M121" s="377"/>
      <c r="N121" s="379"/>
      <c r="O121" s="380"/>
      <c r="P121" s="381">
        <v>4954396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96.353999999999999</v>
      </c>
      <c r="J122" s="349">
        <v>96.284000000000006</v>
      </c>
      <c r="K122" s="377"/>
      <c r="L122" s="378"/>
      <c r="M122" s="377"/>
      <c r="N122" s="379"/>
      <c r="O122" s="380"/>
      <c r="P122" s="381">
        <v>766231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10.378</v>
      </c>
      <c r="J123" s="349">
        <v>10.349</v>
      </c>
      <c r="K123" s="387"/>
      <c r="L123" s="378"/>
      <c r="M123" s="387"/>
      <c r="N123" s="379"/>
      <c r="O123" s="388"/>
      <c r="P123" s="381">
        <v>578669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101.874</v>
      </c>
      <c r="J124" s="348">
        <v>101.664</v>
      </c>
      <c r="K124" s="390"/>
      <c r="L124" s="391"/>
      <c r="M124" s="390"/>
      <c r="N124" s="392"/>
      <c r="P124" s="393">
        <v>1044192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165.23400000000001</v>
      </c>
      <c r="J125" s="340">
        <v>164.71899999999999</v>
      </c>
      <c r="K125" s="503"/>
      <c r="L125" s="400"/>
      <c r="M125" s="401"/>
      <c r="N125" s="400"/>
      <c r="O125" s="402"/>
      <c r="P125" s="393">
        <v>53511944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111.369</v>
      </c>
      <c r="J127" s="487">
        <v>112.142</v>
      </c>
      <c r="K127" s="191" t="s">
        <v>74</v>
      </c>
      <c r="M127" s="175">
        <f>+(J127-I127)/I127</f>
        <v>6.9408901938600165E-3</v>
      </c>
      <c r="O127" s="405" t="s">
        <v>74</v>
      </c>
      <c r="P127" s="115">
        <v>470213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111.11799999999999</v>
      </c>
      <c r="J128" s="486">
        <v>111.455</v>
      </c>
      <c r="K128" s="174" t="s">
        <v>63</v>
      </c>
      <c r="M128" s="175" t="e">
        <f>+(#REF!-I128)/I128</f>
        <v>#REF!</v>
      </c>
      <c r="O128" s="410" t="s">
        <v>63</v>
      </c>
      <c r="P128" s="411">
        <v>835472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121.211</v>
      </c>
      <c r="J129" s="486">
        <v>122.346</v>
      </c>
      <c r="K129" s="174" t="s">
        <v>63</v>
      </c>
      <c r="M129" s="175">
        <f t="shared" ref="M129:M134" si="12">+(J129-I129)/I129</f>
        <v>9.363836615488735E-3</v>
      </c>
      <c r="O129" s="410" t="s">
        <v>63</v>
      </c>
      <c r="P129" s="101">
        <v>575886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204.13</v>
      </c>
      <c r="J130" s="253">
        <v>206.26300000000001</v>
      </c>
      <c r="K130" s="182" t="s">
        <v>66</v>
      </c>
      <c r="M130" s="175">
        <f t="shared" si="12"/>
        <v>1.0449223534022485E-2</v>
      </c>
      <c r="O130" s="415" t="s">
        <v>66</v>
      </c>
      <c r="P130" s="416">
        <v>3047326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186.786</v>
      </c>
      <c r="J131" s="417">
        <v>187.935</v>
      </c>
      <c r="K131" s="68" t="s">
        <v>66</v>
      </c>
      <c r="L131" s="17"/>
      <c r="M131" s="18">
        <f t="shared" si="12"/>
        <v>6.151424624971898E-3</v>
      </c>
      <c r="N131" s="17"/>
      <c r="O131" s="418" t="s">
        <v>66</v>
      </c>
      <c r="P131" s="115">
        <v>3216702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163.375</v>
      </c>
      <c r="J132" s="417">
        <v>163.89</v>
      </c>
      <c r="K132" s="68" t="s">
        <v>66</v>
      </c>
      <c r="L132" s="17"/>
      <c r="M132" s="18">
        <f t="shared" si="12"/>
        <v>3.1522570772761216E-3</v>
      </c>
      <c r="N132" s="17"/>
      <c r="O132" s="418" t="s">
        <v>66</v>
      </c>
      <c r="P132" s="115">
        <v>20899625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22.79</v>
      </c>
      <c r="J133" s="417">
        <v>23.279</v>
      </c>
      <c r="K133" s="182" t="s">
        <v>66</v>
      </c>
      <c r="M133" s="175">
        <f t="shared" si="12"/>
        <v>2.1456779289161947E-2</v>
      </c>
      <c r="O133" s="415" t="s">
        <v>66</v>
      </c>
      <c r="P133" s="115">
        <v>3811827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145.982</v>
      </c>
      <c r="J134" s="417">
        <v>148.34299999999999</v>
      </c>
      <c r="K134" s="182" t="s">
        <v>66</v>
      </c>
      <c r="M134" s="175">
        <f t="shared" si="12"/>
        <v>1.6173226836185214E-2</v>
      </c>
      <c r="O134" s="415" t="s">
        <v>66</v>
      </c>
      <c r="P134" s="115">
        <v>897181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128.142</v>
      </c>
      <c r="J135" s="487">
        <v>130.292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2047030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9099.4789999999994</v>
      </c>
      <c r="J136" s="417">
        <v>9260.1479999999992</v>
      </c>
      <c r="K136" s="422" t="s">
        <v>66</v>
      </c>
      <c r="L136" s="423"/>
      <c r="M136" s="424">
        <f t="shared" ref="M136" si="13">+(J136-I136)/I136</f>
        <v>1.7656944974541938E-2</v>
      </c>
      <c r="N136" s="423"/>
      <c r="O136" s="415" t="s">
        <v>66</v>
      </c>
      <c r="P136" s="115">
        <v>3491076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77.308000000000007</v>
      </c>
      <c r="J137" s="429">
        <v>77.161000000000001</v>
      </c>
      <c r="K137" s="182" t="s">
        <v>66</v>
      </c>
      <c r="M137" s="175">
        <f>+(J137-I137)/I137</f>
        <v>-1.9014849692141247E-3</v>
      </c>
      <c r="O137" s="430" t="s">
        <v>183</v>
      </c>
      <c r="P137" s="420">
        <v>77161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1045.674</v>
      </c>
      <c r="J138" s="348">
        <v>1056.4680000000001</v>
      </c>
      <c r="K138" s="182"/>
      <c r="M138" s="195">
        <f t="shared" ref="M138:M141" si="14">+(J138-I138)/I138</f>
        <v>1.0322528818733273E-2</v>
      </c>
      <c r="O138" s="415" t="s">
        <v>66</v>
      </c>
      <c r="P138" s="420">
        <v>8191853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6002.8509999999997</v>
      </c>
      <c r="J139" s="348">
        <v>6042.5529999999999</v>
      </c>
      <c r="K139" s="182"/>
      <c r="M139" s="195">
        <f t="shared" si="14"/>
        <v>6.6138573154656396E-3</v>
      </c>
      <c r="O139" s="415" t="s">
        <v>66</v>
      </c>
      <c r="P139" s="420">
        <v>38678384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5221.4009999999998</v>
      </c>
      <c r="J140" s="439">
        <v>5278.4359999999997</v>
      </c>
      <c r="K140" s="440"/>
      <c r="L140" s="441"/>
      <c r="M140" s="442">
        <f t="shared" si="14"/>
        <v>1.092331349383046E-2</v>
      </c>
      <c r="N140" s="441"/>
      <c r="O140" s="443" t="s">
        <v>187</v>
      </c>
      <c r="P140" s="115">
        <v>5067299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93.012</v>
      </c>
      <c r="J141" s="488">
        <v>93.852000000000004</v>
      </c>
      <c r="K141" s="449"/>
      <c r="L141" s="450"/>
      <c r="M141" s="451">
        <f t="shared" si="14"/>
        <v>9.0310927622242656E-3</v>
      </c>
      <c r="N141" s="450"/>
      <c r="O141" s="405" t="s">
        <v>74</v>
      </c>
      <c r="P141" s="452">
        <v>2314587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120.783</v>
      </c>
      <c r="J143" s="460">
        <v>120.74</v>
      </c>
      <c r="K143" s="222" t="s">
        <v>66</v>
      </c>
      <c r="L143" s="8"/>
      <c r="M143" s="461">
        <f>+(J143-I143)/I143</f>
        <v>-3.5601036569721207E-4</v>
      </c>
      <c r="N143" s="8"/>
      <c r="O143" s="462">
        <v>1562592</v>
      </c>
      <c r="P143" s="420">
        <v>5602125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12015.736999999999</v>
      </c>
      <c r="J145" s="470">
        <v>12104.108</v>
      </c>
      <c r="K145" s="182" t="s">
        <v>66</v>
      </c>
      <c r="M145" s="175">
        <f>+(J145-I145)/I145</f>
        <v>7.3546050483629102E-3</v>
      </c>
      <c r="O145" s="415" t="s">
        <v>66</v>
      </c>
      <c r="P145" s="420">
        <v>13287371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autoFilter ref="P1:P592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2"/>
  <sheetViews>
    <sheetView showWhiteSpace="0" topLeftCell="A127" workbookViewId="0">
      <selection activeCell="J136" sqref="J136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177.68799999999999</v>
      </c>
      <c r="J6" s="16">
        <v>177.71100000000001</v>
      </c>
      <c r="K6" s="17"/>
      <c r="L6" s="17"/>
      <c r="M6" s="18"/>
      <c r="N6" s="17"/>
      <c r="O6" s="1"/>
      <c r="P6" s="19">
        <v>596371953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120.857</v>
      </c>
      <c r="J7" s="28">
        <v>120.875</v>
      </c>
      <c r="K7" s="17"/>
      <c r="L7" s="17"/>
      <c r="M7" s="18"/>
      <c r="N7" s="17"/>
      <c r="O7" s="1"/>
      <c r="P7" s="29">
        <v>242387455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102.88500000000001</v>
      </c>
      <c r="J8" s="28">
        <v>102.899</v>
      </c>
      <c r="K8" s="17"/>
      <c r="L8" s="17"/>
      <c r="M8" s="18"/>
      <c r="N8" s="17"/>
      <c r="O8" s="1"/>
      <c r="P8" s="35">
        <v>75349807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105.967</v>
      </c>
      <c r="J9" s="28">
        <v>105.983</v>
      </c>
      <c r="K9" s="17"/>
      <c r="L9" s="17"/>
      <c r="M9" s="18"/>
      <c r="N9" s="17"/>
      <c r="P9" s="19">
        <v>26933705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106.27200000000001</v>
      </c>
      <c r="J10" s="28">
        <v>106.28700000000001</v>
      </c>
      <c r="K10" s="17"/>
      <c r="L10" s="17"/>
      <c r="M10" s="18"/>
      <c r="N10" s="17"/>
      <c r="O10" s="44"/>
      <c r="P10" s="45">
        <v>10918208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100.438</v>
      </c>
      <c r="J11" s="28">
        <v>100.453</v>
      </c>
      <c r="K11" s="17"/>
      <c r="L11" s="17"/>
      <c r="M11" s="18"/>
      <c r="N11" s="17"/>
      <c r="O11" s="44"/>
      <c r="P11" s="45">
        <v>1442700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15.853999999999999</v>
      </c>
      <c r="J13" s="55">
        <v>15.856</v>
      </c>
      <c r="K13" s="17"/>
      <c r="L13" s="17"/>
      <c r="M13" s="18"/>
      <c r="N13" s="17"/>
      <c r="O13" s="1"/>
      <c r="P13" s="56">
        <v>77346804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115.88500000000001</v>
      </c>
      <c r="J14" s="27">
        <v>115.9</v>
      </c>
      <c r="K14" s="17"/>
      <c r="L14" s="17"/>
      <c r="M14" s="18"/>
      <c r="N14" s="17"/>
      <c r="O14" s="17"/>
      <c r="P14" s="64">
        <v>2945600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7463506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104.581</v>
      </c>
      <c r="J16" s="74">
        <v>104.59699999999999</v>
      </c>
      <c r="K16" s="17"/>
      <c r="L16" s="17"/>
      <c r="M16" s="18"/>
      <c r="N16" s="17"/>
      <c r="O16" s="1"/>
      <c r="P16" s="75">
        <v>12336960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1.6319999999999999</v>
      </c>
      <c r="J18" s="485">
        <v>1.633</v>
      </c>
      <c r="K18" s="68" t="s">
        <v>32</v>
      </c>
      <c r="L18" s="17"/>
      <c r="M18" s="18">
        <f>+(J18-I18)/I18</f>
        <v>6.1274509803928431E-4</v>
      </c>
      <c r="N18" s="17"/>
      <c r="O18" s="82" t="s">
        <v>33</v>
      </c>
      <c r="P18" s="35">
        <v>3454004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42.976999999999997</v>
      </c>
      <c r="J20" s="81">
        <v>42.981000000000002</v>
      </c>
      <c r="K20" s="17"/>
      <c r="L20" s="17"/>
      <c r="M20" s="89"/>
      <c r="N20" s="17"/>
      <c r="O20" s="17"/>
      <c r="P20" s="19">
        <v>67878220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58.04</v>
      </c>
      <c r="J21" s="34">
        <v>58.045999999999999</v>
      </c>
      <c r="K21" s="17"/>
      <c r="L21" s="17"/>
      <c r="M21" s="89"/>
      <c r="N21" s="17"/>
      <c r="O21" s="17"/>
      <c r="P21" s="19">
        <v>2500639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126.75700000000001</v>
      </c>
      <c r="J22" s="27">
        <v>126.803</v>
      </c>
      <c r="K22" s="17"/>
      <c r="L22" s="17"/>
      <c r="M22" s="18"/>
      <c r="N22" s="17"/>
      <c r="O22" s="100"/>
      <c r="P22" s="101">
        <v>10245056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120.51</v>
      </c>
      <c r="J23" s="27">
        <v>120.593</v>
      </c>
      <c r="K23" s="17"/>
      <c r="L23" s="17"/>
      <c r="M23" s="18"/>
      <c r="N23" s="17"/>
      <c r="O23" s="100"/>
      <c r="P23" s="101">
        <v>739120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152.31299999999999</v>
      </c>
      <c r="J25" s="55">
        <v>152.45099999999999</v>
      </c>
      <c r="K25" s="17"/>
      <c r="L25" s="17"/>
      <c r="M25" s="18"/>
      <c r="N25" s="17"/>
      <c r="O25" s="114"/>
      <c r="P25" s="115">
        <v>1312300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564.85299999999995</v>
      </c>
      <c r="J26" s="27">
        <v>565.47900000000004</v>
      </c>
      <c r="K26" s="17"/>
      <c r="L26" s="17"/>
      <c r="M26" s="18"/>
      <c r="N26" s="17"/>
      <c r="O26" s="121"/>
      <c r="P26" s="115">
        <v>724944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129.197</v>
      </c>
      <c r="J27" s="28">
        <v>129.36799999999999</v>
      </c>
      <c r="K27" s="17"/>
      <c r="L27" s="17"/>
      <c r="M27" s="18"/>
      <c r="N27" s="17"/>
      <c r="O27" s="124"/>
      <c r="P27" s="115">
        <v>1498335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134.821</v>
      </c>
      <c r="J28" s="125">
        <v>135.03299999999999</v>
      </c>
      <c r="K28" s="17"/>
      <c r="L28" s="17"/>
      <c r="M28" s="18"/>
      <c r="N28" s="17"/>
      <c r="O28" s="126"/>
      <c r="P28" s="115">
        <v>931957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132.39599999999999</v>
      </c>
      <c r="J29" s="28">
        <v>132.67599999999999</v>
      </c>
      <c r="K29" s="17"/>
      <c r="L29" s="17"/>
      <c r="M29" s="18"/>
      <c r="N29" s="17"/>
      <c r="O29" s="100"/>
      <c r="P29" s="115">
        <v>225682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110.17700000000001</v>
      </c>
      <c r="J30" s="28">
        <v>110.617</v>
      </c>
      <c r="K30" s="17"/>
      <c r="L30" s="17"/>
      <c r="M30" s="18"/>
      <c r="N30" s="17"/>
      <c r="O30" s="100"/>
      <c r="P30" s="115">
        <v>267692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118.158</v>
      </c>
      <c r="J31" s="28">
        <v>118.208</v>
      </c>
      <c r="K31" s="17"/>
      <c r="L31" s="17"/>
      <c r="M31" s="18"/>
      <c r="N31" s="17"/>
      <c r="O31" s="100"/>
      <c r="P31" s="115">
        <v>190670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172.94499999999999</v>
      </c>
      <c r="J32" s="28">
        <v>172.64699999999999</v>
      </c>
      <c r="K32" s="17"/>
      <c r="L32" s="17"/>
      <c r="M32" s="18"/>
      <c r="N32" s="17"/>
      <c r="O32" s="100"/>
      <c r="P32" s="115">
        <v>604958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98.620999999999995</v>
      </c>
      <c r="J33" s="28">
        <v>98.491</v>
      </c>
      <c r="K33" s="17"/>
      <c r="L33" s="17"/>
      <c r="M33" s="18"/>
      <c r="N33" s="17"/>
      <c r="O33" s="100"/>
      <c r="P33" s="19">
        <v>1191447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108.78700000000001</v>
      </c>
      <c r="J34" s="28">
        <v>108.729</v>
      </c>
      <c r="K34" s="17"/>
      <c r="L34" s="17"/>
      <c r="M34" s="18"/>
      <c r="N34" s="17"/>
      <c r="O34" s="141" t="s">
        <v>195</v>
      </c>
      <c r="P34" s="115">
        <v>11942367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169.95500000000001</v>
      </c>
      <c r="J35" s="27">
        <v>170.17400000000001</v>
      </c>
      <c r="K35" s="17"/>
      <c r="L35" s="17"/>
      <c r="M35" s="18"/>
      <c r="N35" s="17"/>
      <c r="O35" s="155"/>
      <c r="P35" s="145">
        <v>892563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148.678</v>
      </c>
      <c r="J36" s="28">
        <v>148.995</v>
      </c>
      <c r="K36" s="17"/>
      <c r="L36" s="17"/>
      <c r="M36" s="18"/>
      <c r="N36" s="17"/>
      <c r="O36" s="144"/>
      <c r="P36" s="145">
        <v>953573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109.163</v>
      </c>
      <c r="J37" s="28">
        <v>109.04900000000001</v>
      </c>
      <c r="K37" s="17"/>
      <c r="L37" s="17"/>
      <c r="M37" s="18"/>
      <c r="N37" s="17"/>
      <c r="O37" s="155"/>
      <c r="P37" s="145">
        <v>124316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119.393</v>
      </c>
      <c r="J38" s="28">
        <v>119.045</v>
      </c>
      <c r="K38" s="17"/>
      <c r="L38" s="17"/>
      <c r="M38" s="18"/>
      <c r="N38" s="17"/>
      <c r="O38" s="155"/>
      <c r="P38" s="145">
        <v>161901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23.384</v>
      </c>
      <c r="J39" s="74">
        <v>23.379000000000001</v>
      </c>
      <c r="K39" s="68"/>
      <c r="L39" s="17"/>
      <c r="M39" s="18"/>
      <c r="N39" s="17"/>
      <c r="O39" s="141"/>
      <c r="P39" s="115">
        <v>43996709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2263.2040000000002</v>
      </c>
      <c r="J41" s="491">
        <v>2261.402</v>
      </c>
      <c r="K41" s="174" t="s">
        <v>63</v>
      </c>
      <c r="M41" s="175">
        <f t="shared" ref="M41" si="3">+(J41-I41)/I41</f>
        <v>-7.9621633754629916E-4</v>
      </c>
      <c r="O41" s="176" t="s">
        <v>63</v>
      </c>
      <c r="P41" s="75">
        <v>8285780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130.767</v>
      </c>
      <c r="J42" s="27">
        <v>130.721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65360363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163.27799999999999</v>
      </c>
      <c r="J43" s="28">
        <v>163.303</v>
      </c>
      <c r="K43" s="182" t="s">
        <v>66</v>
      </c>
      <c r="M43" s="175" t="e">
        <f>+(#REF!-#REF!)/#REF!</f>
        <v>#REF!</v>
      </c>
      <c r="O43" s="183" t="s">
        <v>66</v>
      </c>
      <c r="P43" s="184">
        <v>75119419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192.22800000000001</v>
      </c>
      <c r="J44" s="28">
        <v>194.15600000000001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1626442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18.521000000000001</v>
      </c>
      <c r="J45" s="28">
        <v>18.666</v>
      </c>
      <c r="K45" s="182" t="s">
        <v>66</v>
      </c>
      <c r="M45" s="175" t="e">
        <f>+(#REF!-#REF!)/#REF!</f>
        <v>#REF!</v>
      </c>
      <c r="O45" s="183" t="s">
        <v>66</v>
      </c>
      <c r="P45" s="184">
        <v>17325912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2.8530000000000002</v>
      </c>
      <c r="J47" s="489">
        <v>2.85</v>
      </c>
      <c r="K47" s="182"/>
      <c r="M47" s="175">
        <f t="shared" ref="M47:M48" si="5">+(J47-I47)/I47</f>
        <v>-1.0515247108307444E-3</v>
      </c>
      <c r="O47" s="186" t="s">
        <v>32</v>
      </c>
      <c r="P47" s="184">
        <v>11110870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2.4710000000000001</v>
      </c>
      <c r="J48" s="490">
        <v>2.4689999999999999</v>
      </c>
      <c r="K48" s="187" t="s">
        <v>32</v>
      </c>
      <c r="M48" s="175">
        <f t="shared" si="5"/>
        <v>-8.0938891137200474E-4</v>
      </c>
      <c r="O48" s="188" t="s">
        <v>32</v>
      </c>
      <c r="P48" s="189">
        <v>8822275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1.222</v>
      </c>
      <c r="J49" s="492">
        <v>1.232</v>
      </c>
      <c r="K49" s="191" t="s">
        <v>74</v>
      </c>
      <c r="M49" s="175">
        <f>+(P49-I49)/I49</f>
        <v>2205917.1669394434</v>
      </c>
      <c r="O49" s="192" t="s">
        <v>74</v>
      </c>
      <c r="P49" s="189">
        <v>2695632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1.159</v>
      </c>
      <c r="K50" s="191"/>
      <c r="M50" s="195">
        <f t="shared" ref="M50:M57" si="6">+(J50-I50)/I50</f>
        <v>1.7286084701815055E-3</v>
      </c>
      <c r="O50" s="192" t="s">
        <v>74</v>
      </c>
      <c r="P50" s="101">
        <v>683680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683665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1.157</v>
      </c>
      <c r="K52" s="191"/>
      <c r="M52" s="195">
        <f t="shared" si="6"/>
        <v>-8.6355785837641621E-4</v>
      </c>
      <c r="O52" s="192" t="s">
        <v>74</v>
      </c>
      <c r="P52" s="101">
        <v>676004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124.03400000000001</v>
      </c>
      <c r="J53" s="201">
        <v>125.117</v>
      </c>
      <c r="K53" s="191"/>
      <c r="M53" s="195">
        <f t="shared" si="6"/>
        <v>8.7314768531209057E-3</v>
      </c>
      <c r="O53" s="202" t="s">
        <v>66</v>
      </c>
      <c r="P53" s="189">
        <v>19635530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125.724</v>
      </c>
      <c r="J54" s="208">
        <v>126.861</v>
      </c>
      <c r="K54" s="191"/>
      <c r="M54" s="195">
        <f t="shared" si="6"/>
        <v>9.0436193566860775E-3</v>
      </c>
      <c r="O54" s="202" t="s">
        <v>66</v>
      </c>
      <c r="P54" s="189">
        <v>144622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1116.0630000000001</v>
      </c>
      <c r="J55" s="490">
        <v>1113.761</v>
      </c>
      <c r="K55" s="191"/>
      <c r="M55" s="195" t="e">
        <f>+(I55-#REF!)/#REF!</f>
        <v>#REF!</v>
      </c>
      <c r="O55" s="176" t="s">
        <v>63</v>
      </c>
      <c r="P55" s="189">
        <v>5568807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11.268000000000001</v>
      </c>
      <c r="J56" s="214">
        <v>11.464</v>
      </c>
      <c r="K56" s="191"/>
      <c r="M56" s="195">
        <f t="shared" si="6"/>
        <v>1.7394391196308104E-2</v>
      </c>
      <c r="O56" s="202" t="s">
        <v>66</v>
      </c>
      <c r="P56" s="215">
        <v>4658161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10.683</v>
      </c>
      <c r="J57" s="220">
        <v>10.811</v>
      </c>
      <c r="K57" s="191"/>
      <c r="M57" s="195">
        <f t="shared" si="6"/>
        <v>1.1981653093700282E-2</v>
      </c>
      <c r="O57" s="202" t="s">
        <v>66</v>
      </c>
      <c r="P57" s="221">
        <v>11205348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108.636</v>
      </c>
      <c r="J63" s="231">
        <v>108.651</v>
      </c>
      <c r="K63" s="17"/>
      <c r="L63" s="18"/>
      <c r="M63" s="17"/>
      <c r="N63" s="232"/>
      <c r="O63" s="232"/>
      <c r="P63" s="189">
        <v>102871632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102.779</v>
      </c>
      <c r="J64" s="213">
        <v>102.789</v>
      </c>
      <c r="K64" s="17"/>
      <c r="L64" s="18"/>
      <c r="M64" s="17"/>
      <c r="N64" s="237"/>
      <c r="O64" s="237"/>
      <c r="P64" s="67">
        <v>124539903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105.01600000000001</v>
      </c>
      <c r="J65" s="213">
        <v>105.029</v>
      </c>
      <c r="K65" s="17"/>
      <c r="L65" s="18"/>
      <c r="M65" s="17"/>
      <c r="N65" s="237"/>
      <c r="O65" s="237"/>
      <c r="P65" s="67">
        <v>57949174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103.066</v>
      </c>
      <c r="J66" s="213">
        <v>103.081</v>
      </c>
      <c r="K66" s="17"/>
      <c r="L66" s="18"/>
      <c r="M66" s="17"/>
      <c r="N66" s="248"/>
      <c r="O66" s="248"/>
      <c r="P66" s="67">
        <v>163322592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104.59699999999999</v>
      </c>
      <c r="J67" s="213">
        <v>104.613</v>
      </c>
      <c r="K67" s="17"/>
      <c r="L67" s="18"/>
      <c r="M67" s="17"/>
      <c r="N67" s="250"/>
      <c r="O67" s="250"/>
      <c r="P67" s="67">
        <v>72640456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107.28700000000001</v>
      </c>
      <c r="J68" s="213">
        <v>107.29900000000001</v>
      </c>
      <c r="K68" s="17"/>
      <c r="L68" s="18"/>
      <c r="M68" s="17"/>
      <c r="N68" s="250"/>
      <c r="O68" s="250"/>
      <c r="P68" s="67">
        <v>34554405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105.062</v>
      </c>
      <c r="J69" s="213">
        <v>105.078</v>
      </c>
      <c r="K69" s="17"/>
      <c r="L69" s="18"/>
      <c r="M69" s="17"/>
      <c r="N69" s="254"/>
      <c r="O69" s="254"/>
      <c r="P69" s="67">
        <v>321020029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101.76300000000001</v>
      </c>
      <c r="J70" s="213">
        <v>101.77500000000001</v>
      </c>
      <c r="K70" s="17"/>
      <c r="L70" s="18"/>
      <c r="M70" s="17"/>
      <c r="N70" s="232"/>
      <c r="O70" s="232"/>
      <c r="P70" s="45">
        <v>228215533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103.53100000000001</v>
      </c>
      <c r="J71" s="213">
        <v>103.54</v>
      </c>
      <c r="K71" s="17"/>
      <c r="L71" s="18"/>
      <c r="M71" s="17"/>
      <c r="N71" s="232"/>
      <c r="O71" s="232"/>
      <c r="P71" s="45">
        <v>4362034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104.65300000000001</v>
      </c>
      <c r="J72" s="213">
        <v>104.669</v>
      </c>
      <c r="K72" s="17"/>
      <c r="L72" s="18"/>
      <c r="M72" s="17"/>
      <c r="N72" s="44"/>
      <c r="O72" s="44"/>
      <c r="P72" s="45">
        <v>24747277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103.38500000000001</v>
      </c>
      <c r="J73" s="213">
        <v>103.398</v>
      </c>
      <c r="K73" s="17"/>
      <c r="L73" s="18"/>
      <c r="M73" s="17"/>
      <c r="N73" s="250"/>
      <c r="O73" s="250"/>
      <c r="P73" s="67">
        <v>4044233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107.28</v>
      </c>
      <c r="J74" s="213">
        <v>107.297</v>
      </c>
      <c r="K74" s="17"/>
      <c r="L74" s="18"/>
      <c r="M74" s="17"/>
      <c r="N74" s="250"/>
      <c r="O74" s="250"/>
      <c r="P74" s="215">
        <v>47590422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105.09399999999999</v>
      </c>
      <c r="J75" s="213">
        <v>105.107</v>
      </c>
      <c r="K75" s="8"/>
      <c r="L75" s="256"/>
      <c r="M75" s="8"/>
      <c r="N75" s="257"/>
      <c r="O75" s="257"/>
      <c r="P75" s="258">
        <v>207438598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103.801</v>
      </c>
      <c r="J76" s="213">
        <v>103.81100000000001</v>
      </c>
      <c r="K76" s="17"/>
      <c r="L76" s="18"/>
      <c r="M76" s="17"/>
      <c r="N76" s="254"/>
      <c r="O76" s="254"/>
      <c r="P76" s="261">
        <v>18701675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103.256</v>
      </c>
      <c r="J77" s="213">
        <v>103.27</v>
      </c>
      <c r="K77" s="17"/>
      <c r="L77" s="18"/>
      <c r="M77" s="17"/>
      <c r="N77" s="263"/>
      <c r="O77" s="263"/>
      <c r="P77" s="261">
        <v>429046682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104.40600000000001</v>
      </c>
      <c r="J78" s="213">
        <v>104.417</v>
      </c>
      <c r="K78" s="17"/>
      <c r="L78" s="18"/>
      <c r="M78" s="17"/>
      <c r="N78" s="250"/>
      <c r="O78" s="250"/>
      <c r="P78" s="261">
        <v>9159785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103.086</v>
      </c>
      <c r="J79" s="213">
        <v>103.102</v>
      </c>
      <c r="K79" s="17"/>
      <c r="L79" s="18"/>
      <c r="M79" s="17"/>
      <c r="N79" s="263"/>
      <c r="O79" s="263"/>
      <c r="P79" s="268">
        <v>117531827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104.10899999999999</v>
      </c>
      <c r="J80" s="212">
        <v>104.123</v>
      </c>
      <c r="K80" s="17"/>
      <c r="L80" s="18"/>
      <c r="M80" s="17"/>
      <c r="N80" s="254"/>
      <c r="O80" s="254"/>
      <c r="P80" s="261">
        <v>71151083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105.46599999999999</v>
      </c>
      <c r="J81" s="213">
        <v>105.47799999999999</v>
      </c>
      <c r="K81" s="17"/>
      <c r="L81" s="18"/>
      <c r="M81" s="17"/>
      <c r="N81" s="254"/>
      <c r="O81" s="254"/>
      <c r="P81" s="261">
        <v>3422981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103.127</v>
      </c>
      <c r="J82" s="213">
        <v>103.143</v>
      </c>
      <c r="K82" s="17"/>
      <c r="L82" s="18"/>
      <c r="M82" s="17"/>
      <c r="N82" s="250"/>
      <c r="O82" s="250"/>
      <c r="P82" s="273">
        <v>341346110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103.009</v>
      </c>
      <c r="J83" s="213">
        <v>103.02200000000001</v>
      </c>
      <c r="K83" s="17"/>
      <c r="L83" s="18"/>
      <c r="M83" s="17"/>
      <c r="N83" s="250"/>
      <c r="O83" s="250"/>
      <c r="P83" s="273">
        <v>10296046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105.663</v>
      </c>
      <c r="J84" s="213">
        <v>105.675</v>
      </c>
      <c r="K84" s="17"/>
      <c r="L84" s="18"/>
      <c r="M84" s="17"/>
      <c r="N84" s="254"/>
      <c r="O84" s="254"/>
      <c r="P84" s="273">
        <v>23900762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102.51600000000001</v>
      </c>
      <c r="J85" s="74">
        <v>102.527</v>
      </c>
      <c r="K85" s="17"/>
      <c r="L85" s="18"/>
      <c r="M85" s="17"/>
      <c r="N85" s="250"/>
      <c r="O85" s="250"/>
      <c r="P85" s="273">
        <v>98173916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10.64</v>
      </c>
      <c r="J87" s="284">
        <v>10.641999999999999</v>
      </c>
      <c r="K87" s="17"/>
      <c r="L87" s="18"/>
      <c r="M87" s="17"/>
      <c r="N87" s="285"/>
      <c r="O87" s="285"/>
      <c r="P87" s="286">
        <v>4882844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103.533</v>
      </c>
      <c r="J88" s="289">
        <v>103.544</v>
      </c>
      <c r="L88" s="175"/>
      <c r="M88" s="1"/>
      <c r="N88" s="285"/>
      <c r="O88" s="285"/>
      <c r="P88" s="290">
        <v>2834121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103.863</v>
      </c>
      <c r="J89" s="294">
        <v>103.878</v>
      </c>
      <c r="K89" s="17"/>
      <c r="L89" s="18"/>
      <c r="M89" s="17"/>
      <c r="N89" s="295"/>
      <c r="O89" s="295"/>
      <c r="P89" s="75">
        <v>9305011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105.041</v>
      </c>
      <c r="J90" s="294">
        <v>105.054</v>
      </c>
      <c r="K90" s="17"/>
      <c r="L90" s="18"/>
      <c r="M90" s="17"/>
      <c r="N90" s="295"/>
      <c r="O90" s="295" t="s">
        <v>202</v>
      </c>
      <c r="P90" s="29">
        <v>3093643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</v>
      </c>
      <c r="J91" s="306">
        <v>10.442</v>
      </c>
      <c r="K91" s="17"/>
      <c r="L91" s="18"/>
      <c r="M91" s="17"/>
      <c r="N91" s="144"/>
      <c r="O91" s="144"/>
      <c r="P91" s="495">
        <v>6067657</v>
      </c>
      <c r="Q91" s="20"/>
    </row>
    <row r="92" spans="1:17" s="1" customFormat="1" ht="16.5" customHeight="1" thickTop="1" thickBot="1">
      <c r="A92" s="4"/>
      <c r="B92" s="511" t="s">
        <v>197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100.265</v>
      </c>
      <c r="J93" s="502">
        <v>100.33799999999999</v>
      </c>
      <c r="K93" s="17"/>
      <c r="L93" s="18"/>
      <c r="M93" s="17"/>
      <c r="N93" s="295"/>
      <c r="O93" s="176" t="s">
        <v>63</v>
      </c>
      <c r="P93" s="75">
        <v>550656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60.033000000000001</v>
      </c>
      <c r="J95" s="231">
        <v>60.158999999999999</v>
      </c>
      <c r="K95" s="17"/>
      <c r="L95" s="17"/>
      <c r="M95" s="18"/>
      <c r="N95" s="17"/>
      <c r="O95" s="285"/>
      <c r="P95" s="101">
        <v>5634875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770998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520601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103.23399999999999</v>
      </c>
      <c r="J98" s="28">
        <v>103.18300000000001</v>
      </c>
      <c r="K98" s="17"/>
      <c r="L98" s="17"/>
      <c r="M98" s="18"/>
      <c r="N98" s="17"/>
      <c r="O98" s="321"/>
      <c r="P98" s="101">
        <v>2756349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18.594999999999999</v>
      </c>
      <c r="J99" s="28">
        <v>18.594000000000001</v>
      </c>
      <c r="K99" s="322"/>
      <c r="L99" s="62"/>
      <c r="M99" s="62"/>
      <c r="N99" s="323"/>
      <c r="O99" s="324"/>
      <c r="P99" s="101">
        <v>1192998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312.803</v>
      </c>
      <c r="J100" s="28">
        <v>312.798</v>
      </c>
      <c r="K100" s="17"/>
      <c r="L100" s="17"/>
      <c r="M100" s="18"/>
      <c r="N100" s="17"/>
      <c r="O100" s="114"/>
      <c r="P100" s="101">
        <v>15649574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30.358000000000001</v>
      </c>
      <c r="J101" s="27">
        <v>30.359000000000002</v>
      </c>
      <c r="K101" s="17"/>
      <c r="L101" s="17"/>
      <c r="M101" s="18"/>
      <c r="N101" s="17"/>
      <c r="O101" s="114"/>
      <c r="P101" s="101">
        <v>4349077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2465.7710000000002</v>
      </c>
      <c r="J102" s="27">
        <v>2470.3530000000001</v>
      </c>
      <c r="K102" s="17"/>
      <c r="L102" s="17"/>
      <c r="M102" s="18"/>
      <c r="N102" s="17"/>
      <c r="O102" s="114"/>
      <c r="P102" s="101">
        <v>4160074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77.099999999999994</v>
      </c>
      <c r="J103" s="28">
        <v>77.147999999999996</v>
      </c>
      <c r="K103" s="17"/>
      <c r="L103" s="17"/>
      <c r="M103" s="18"/>
      <c r="N103" s="17"/>
      <c r="O103" s="100"/>
      <c r="P103" s="101">
        <v>1354801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57.548999999999999</v>
      </c>
      <c r="J104" s="28">
        <v>57.564999999999998</v>
      </c>
      <c r="K104" s="17"/>
      <c r="L104" s="17"/>
      <c r="M104" s="18"/>
      <c r="N104" s="17"/>
      <c r="O104" s="100"/>
      <c r="P104" s="101">
        <v>1170603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117.87</v>
      </c>
      <c r="J105" s="28">
        <v>118.003</v>
      </c>
      <c r="K105" s="17"/>
      <c r="L105" s="17"/>
      <c r="M105" s="18"/>
      <c r="N105" s="17"/>
      <c r="O105" s="285"/>
      <c r="P105" s="411">
        <v>1846285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103.812</v>
      </c>
      <c r="J106" s="340">
        <v>104.05500000000001</v>
      </c>
      <c r="K106" s="17"/>
      <c r="L106" s="17"/>
      <c r="M106" s="18"/>
      <c r="N106" s="17"/>
      <c r="O106" s="100"/>
      <c r="P106" s="504">
        <v>2419713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10.794</v>
      </c>
      <c r="J108" s="231">
        <v>10.794</v>
      </c>
      <c r="K108" s="17"/>
      <c r="L108" s="18"/>
      <c r="M108" s="17"/>
      <c r="N108" s="68"/>
      <c r="O108" s="100"/>
      <c r="P108" s="342">
        <v>78119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11.435</v>
      </c>
      <c r="J109" s="349">
        <v>11.446999999999999</v>
      </c>
      <c r="K109" s="17"/>
      <c r="L109" s="18"/>
      <c r="M109" s="17"/>
      <c r="N109" s="68"/>
      <c r="O109" s="100"/>
      <c r="P109" s="115">
        <v>893407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14.784000000000001</v>
      </c>
      <c r="J110" s="349">
        <v>14.782999999999999</v>
      </c>
      <c r="K110" s="17"/>
      <c r="L110" s="18"/>
      <c r="M110" s="17"/>
      <c r="N110" s="68"/>
      <c r="O110" s="100"/>
      <c r="P110" s="115">
        <v>103484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14.085000000000001</v>
      </c>
      <c r="J111" s="349">
        <v>14.127000000000001</v>
      </c>
      <c r="K111" s="17"/>
      <c r="L111" s="18"/>
      <c r="M111" s="17"/>
      <c r="N111" s="68"/>
      <c r="O111" s="100"/>
      <c r="P111" s="115">
        <v>354593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16.324999999999999</v>
      </c>
      <c r="J112" s="349">
        <v>16.338000000000001</v>
      </c>
      <c r="K112" s="17"/>
      <c r="L112" s="18"/>
      <c r="M112" s="17"/>
      <c r="N112" s="68"/>
      <c r="O112" s="353"/>
      <c r="P112" s="115">
        <v>20082119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14.03</v>
      </c>
      <c r="J113" s="349">
        <v>14.037000000000001</v>
      </c>
      <c r="K113" s="17"/>
      <c r="L113" s="18"/>
      <c r="M113" s="17"/>
      <c r="N113" s="68"/>
      <c r="O113" s="100"/>
      <c r="P113" s="115">
        <v>19568820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159.428</v>
      </c>
      <c r="J114" s="349">
        <v>159.49700000000001</v>
      </c>
      <c r="K114" s="17"/>
      <c r="L114" s="18"/>
      <c r="M114" s="17"/>
      <c r="N114" s="68"/>
      <c r="O114" s="100"/>
      <c r="P114" s="115">
        <v>1220957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148.517</v>
      </c>
      <c r="J115" s="349">
        <v>148.57400000000001</v>
      </c>
      <c r="K115" s="17"/>
      <c r="L115" s="18"/>
      <c r="M115" s="17"/>
      <c r="N115" s="68"/>
      <c r="O115" s="100"/>
      <c r="P115" s="115">
        <v>606185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9.0289999999999999</v>
      </c>
      <c r="J116" s="348">
        <v>9.0389999999999997</v>
      </c>
      <c r="K116" s="17"/>
      <c r="L116" s="18"/>
      <c r="M116" s="17"/>
      <c r="N116" s="68"/>
      <c r="O116" s="360"/>
      <c r="P116" s="115">
        <v>1110397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124.533</v>
      </c>
      <c r="J117" s="349">
        <v>124.297</v>
      </c>
      <c r="K117" s="17"/>
      <c r="L117" s="18"/>
      <c r="M117" s="17"/>
      <c r="N117" s="68"/>
      <c r="O117" s="362"/>
      <c r="P117" s="115">
        <v>204967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89.281000000000006</v>
      </c>
      <c r="J118" s="349">
        <v>89.058000000000007</v>
      </c>
      <c r="K118" s="17"/>
      <c r="L118" s="17"/>
      <c r="M118" s="18"/>
      <c r="N118" s="17"/>
      <c r="O118" s="100"/>
      <c r="P118" s="115">
        <v>477088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91.778999999999996</v>
      </c>
      <c r="J119" s="348">
        <v>91.572000000000003</v>
      </c>
      <c r="K119" s="17"/>
      <c r="L119" s="17"/>
      <c r="M119" s="18"/>
      <c r="N119" s="17"/>
      <c r="O119" s="114"/>
      <c r="P119" s="115">
        <v>190196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98.763000000000005</v>
      </c>
      <c r="J120" s="348">
        <v>99.088999999999999</v>
      </c>
      <c r="K120" s="371"/>
      <c r="L120" s="372"/>
      <c r="M120" s="371"/>
      <c r="N120" s="373"/>
      <c r="O120" s="362"/>
      <c r="P120" s="115">
        <v>2613469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110.596</v>
      </c>
      <c r="J121" s="349">
        <v>110.961</v>
      </c>
      <c r="K121" s="377"/>
      <c r="L121" s="378"/>
      <c r="M121" s="377"/>
      <c r="N121" s="379"/>
      <c r="O121" s="380"/>
      <c r="P121" s="381">
        <v>4970757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96.284000000000006</v>
      </c>
      <c r="J122" s="349">
        <v>96.236999999999995</v>
      </c>
      <c r="K122" s="377"/>
      <c r="L122" s="378"/>
      <c r="M122" s="377"/>
      <c r="N122" s="379"/>
      <c r="O122" s="380"/>
      <c r="P122" s="381">
        <v>765856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10.349</v>
      </c>
      <c r="J123" s="349">
        <v>10.337999999999999</v>
      </c>
      <c r="K123" s="387"/>
      <c r="L123" s="378"/>
      <c r="M123" s="387"/>
      <c r="N123" s="379"/>
      <c r="O123" s="388"/>
      <c r="P123" s="381">
        <v>578103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101.664</v>
      </c>
      <c r="J124" s="348">
        <v>101.64400000000001</v>
      </c>
      <c r="K124" s="390"/>
      <c r="L124" s="391"/>
      <c r="M124" s="390"/>
      <c r="N124" s="392"/>
      <c r="P124" s="393">
        <v>1043591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164.71899999999999</v>
      </c>
      <c r="J125" s="340">
        <v>164.87799999999999</v>
      </c>
      <c r="K125" s="503"/>
      <c r="L125" s="400"/>
      <c r="M125" s="401"/>
      <c r="N125" s="400"/>
      <c r="O125" s="402"/>
      <c r="P125" s="393">
        <v>53570302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111.369</v>
      </c>
      <c r="J127" s="487">
        <v>112.142</v>
      </c>
      <c r="K127" s="191" t="s">
        <v>74</v>
      </c>
      <c r="M127" s="175">
        <f>+(J127-I127)/I127</f>
        <v>6.9408901938600165E-3</v>
      </c>
      <c r="O127" s="405" t="s">
        <v>74</v>
      </c>
      <c r="P127" s="115">
        <v>470213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111.455</v>
      </c>
      <c r="J128" s="486">
        <v>111.32299999999999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834481</v>
      </c>
      <c r="Q128" s="20"/>
    </row>
    <row r="129" spans="1:17" ht="16.5" customHeight="1" thickTop="1" thickBot="1">
      <c r="B129" s="343">
        <f t="shared" ref="B129:B141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122.346</v>
      </c>
      <c r="J129" s="486">
        <v>121.76600000000001</v>
      </c>
      <c r="K129" s="174" t="s">
        <v>63</v>
      </c>
      <c r="M129" s="175">
        <f t="shared" ref="M129:M134" si="12">+(J129-I129)/I129</f>
        <v>-4.7406535563075071E-3</v>
      </c>
      <c r="O129" s="410" t="s">
        <v>63</v>
      </c>
      <c r="P129" s="101">
        <v>573157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204.13</v>
      </c>
      <c r="J130" s="253">
        <v>206.26300000000001</v>
      </c>
      <c r="K130" s="182" t="s">
        <v>66</v>
      </c>
      <c r="M130" s="175">
        <f t="shared" si="12"/>
        <v>1.0449223534022485E-2</v>
      </c>
      <c r="O130" s="415" t="s">
        <v>66</v>
      </c>
      <c r="P130" s="416">
        <v>3047326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186.786</v>
      </c>
      <c r="J131" s="417">
        <v>187.935</v>
      </c>
      <c r="K131" s="68" t="s">
        <v>66</v>
      </c>
      <c r="L131" s="17"/>
      <c r="M131" s="18">
        <f t="shared" si="12"/>
        <v>6.151424624971898E-3</v>
      </c>
      <c r="N131" s="17"/>
      <c r="O131" s="418" t="s">
        <v>66</v>
      </c>
      <c r="P131" s="115">
        <v>3216702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163.375</v>
      </c>
      <c r="J132" s="417">
        <v>163.89</v>
      </c>
      <c r="K132" s="68" t="s">
        <v>66</v>
      </c>
      <c r="L132" s="17"/>
      <c r="M132" s="18">
        <f t="shared" si="12"/>
        <v>3.1522570772761216E-3</v>
      </c>
      <c r="N132" s="17"/>
      <c r="O132" s="418" t="s">
        <v>66</v>
      </c>
      <c r="P132" s="115">
        <v>20899625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22.79</v>
      </c>
      <c r="J133" s="417">
        <v>23.279</v>
      </c>
      <c r="K133" s="182" t="s">
        <v>66</v>
      </c>
      <c r="M133" s="175">
        <f t="shared" si="12"/>
        <v>2.1456779289161947E-2</v>
      </c>
      <c r="O133" s="415" t="s">
        <v>66</v>
      </c>
      <c r="P133" s="115">
        <v>3811827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145.982</v>
      </c>
      <c r="J134" s="417">
        <v>148.34299999999999</v>
      </c>
      <c r="K134" s="182" t="s">
        <v>66</v>
      </c>
      <c r="M134" s="175">
        <f t="shared" si="12"/>
        <v>1.6173226836185214E-2</v>
      </c>
      <c r="O134" s="415" t="s">
        <v>66</v>
      </c>
      <c r="P134" s="115">
        <v>897181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128.142</v>
      </c>
      <c r="J135" s="487">
        <v>130.292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2047030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9099.4789999999994</v>
      </c>
      <c r="J136" s="417">
        <v>9260.1479999999992</v>
      </c>
      <c r="K136" s="422" t="s">
        <v>66</v>
      </c>
      <c r="L136" s="423"/>
      <c r="M136" s="424">
        <f t="shared" ref="M136" si="13">+(J136-I136)/I136</f>
        <v>1.7656944974541938E-2</v>
      </c>
      <c r="N136" s="423"/>
      <c r="O136" s="415" t="s">
        <v>66</v>
      </c>
      <c r="P136" s="115">
        <v>3491076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77.308000000000007</v>
      </c>
      <c r="J137" s="429">
        <v>77.161000000000001</v>
      </c>
      <c r="K137" s="182" t="s">
        <v>66</v>
      </c>
      <c r="M137" s="175">
        <f>+(J137-I137)/I137</f>
        <v>-1.9014849692141247E-3</v>
      </c>
      <c r="O137" s="430" t="s">
        <v>183</v>
      </c>
      <c r="P137" s="420">
        <v>77161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1045.674</v>
      </c>
      <c r="J138" s="348">
        <v>1056.4680000000001</v>
      </c>
      <c r="K138" s="182"/>
      <c r="M138" s="195">
        <f t="shared" ref="M138:M141" si="14">+(J138-I138)/I138</f>
        <v>1.0322528818733273E-2</v>
      </c>
      <c r="O138" s="415" t="s">
        <v>66</v>
      </c>
      <c r="P138" s="420">
        <v>8191853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6002.8509999999997</v>
      </c>
      <c r="J139" s="348">
        <v>6042.5529999999999</v>
      </c>
      <c r="K139" s="182"/>
      <c r="M139" s="195">
        <f t="shared" si="14"/>
        <v>6.6138573154656396E-3</v>
      </c>
      <c r="O139" s="415" t="s">
        <v>66</v>
      </c>
      <c r="P139" s="420">
        <v>38678384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5221.4009999999998</v>
      </c>
      <c r="J140" s="439">
        <v>5278.4359999999997</v>
      </c>
      <c r="K140" s="440"/>
      <c r="L140" s="441"/>
      <c r="M140" s="442">
        <f t="shared" si="14"/>
        <v>1.092331349383046E-2</v>
      </c>
      <c r="N140" s="441"/>
      <c r="O140" s="443" t="s">
        <v>187</v>
      </c>
      <c r="P140" s="115">
        <v>5067299</v>
      </c>
      <c r="Q140" s="20"/>
    </row>
    <row r="141" spans="1:17" s="1" customFormat="1" ht="16.5" customHeight="1" thickBot="1">
      <c r="A141" s="4"/>
      <c r="B141" s="431">
        <f t="shared" si="11"/>
        <v>121</v>
      </c>
      <c r="C141" s="444" t="s">
        <v>188</v>
      </c>
      <c r="D141" s="445" t="s">
        <v>36</v>
      </c>
      <c r="E141" s="446">
        <v>42920</v>
      </c>
      <c r="F141" s="363">
        <v>43250</v>
      </c>
      <c r="G141" s="447">
        <v>0.57999999999999996</v>
      </c>
      <c r="H141" s="448">
        <v>101.33499999999999</v>
      </c>
      <c r="I141" s="488">
        <v>93.012</v>
      </c>
      <c r="J141" s="488">
        <v>93.852000000000004</v>
      </c>
      <c r="K141" s="449"/>
      <c r="L141" s="450"/>
      <c r="M141" s="451">
        <f t="shared" si="14"/>
        <v>9.0310927622242656E-3</v>
      </c>
      <c r="N141" s="450"/>
      <c r="O141" s="405" t="s">
        <v>74</v>
      </c>
      <c r="P141" s="452">
        <v>2314587</v>
      </c>
      <c r="Q141" s="20"/>
    </row>
    <row r="142" spans="1:17" s="1" customFormat="1" ht="13.5" customHeight="1" thickTop="1" thickBot="1">
      <c r="A142" s="4"/>
      <c r="B142" s="515" t="s">
        <v>189</v>
      </c>
      <c r="C142" s="516"/>
      <c r="D142" s="516"/>
      <c r="E142" s="516"/>
      <c r="F142" s="516"/>
      <c r="G142" s="516"/>
      <c r="H142" s="516"/>
      <c r="I142" s="516"/>
      <c r="J142" s="517"/>
      <c r="K142" s="279"/>
      <c r="L142" s="279"/>
      <c r="M142" s="167"/>
      <c r="N142" s="279"/>
      <c r="O142" s="5"/>
      <c r="P142" s="453"/>
      <c r="Q142" s="20"/>
    </row>
    <row r="143" spans="1:17" s="1" customFormat="1" ht="16.5" customHeight="1" thickTop="1" thickBot="1">
      <c r="A143" s="4"/>
      <c r="B143" s="454">
        <v>122</v>
      </c>
      <c r="C143" s="455" t="s">
        <v>190</v>
      </c>
      <c r="D143" s="456" t="s">
        <v>128</v>
      </c>
      <c r="E143" s="457">
        <v>42024</v>
      </c>
      <c r="F143" s="458">
        <v>43251</v>
      </c>
      <c r="G143" s="459">
        <v>2.5339999999999998</v>
      </c>
      <c r="H143" s="460">
        <v>115.21</v>
      </c>
      <c r="I143" s="460">
        <v>120.74</v>
      </c>
      <c r="J143" s="460">
        <v>120.76300000000001</v>
      </c>
      <c r="K143" s="222" t="s">
        <v>66</v>
      </c>
      <c r="L143" s="8"/>
      <c r="M143" s="461">
        <f>+(J143-I143)/I143</f>
        <v>1.9049196620846734E-4</v>
      </c>
      <c r="N143" s="8"/>
      <c r="O143" s="462">
        <v>1562592</v>
      </c>
      <c r="P143" s="420">
        <v>5603177</v>
      </c>
      <c r="Q143" s="20"/>
    </row>
    <row r="144" spans="1:17" s="1" customFormat="1" ht="16.5" customHeight="1" thickTop="1" thickBot="1">
      <c r="A144" s="4"/>
      <c r="B144" s="511" t="s">
        <v>191</v>
      </c>
      <c r="C144" s="512"/>
      <c r="D144" s="512"/>
      <c r="E144" s="512"/>
      <c r="F144" s="512"/>
      <c r="G144" s="512"/>
      <c r="H144" s="512"/>
      <c r="I144" s="512"/>
      <c r="J144" s="513"/>
      <c r="M144" s="167"/>
      <c r="O144" s="5"/>
      <c r="P144" s="463"/>
      <c r="Q144" s="20"/>
    </row>
    <row r="145" spans="1:17" s="1" customFormat="1" ht="16.5" customHeight="1" thickTop="1" thickBot="1">
      <c r="A145" s="4"/>
      <c r="B145" s="464">
        <v>123</v>
      </c>
      <c r="C145" s="465" t="s">
        <v>192</v>
      </c>
      <c r="D145" s="466" t="s">
        <v>13</v>
      </c>
      <c r="E145" s="467">
        <v>42506</v>
      </c>
      <c r="F145" s="468">
        <v>43213</v>
      </c>
      <c r="G145" s="469">
        <v>176.964</v>
      </c>
      <c r="H145" s="470">
        <v>11091.766</v>
      </c>
      <c r="I145" s="470">
        <v>12015.736999999999</v>
      </c>
      <c r="J145" s="470">
        <v>12104.108</v>
      </c>
      <c r="K145" s="182" t="s">
        <v>66</v>
      </c>
      <c r="M145" s="175">
        <f>+(J145-I145)/I145</f>
        <v>7.3546050483629102E-3</v>
      </c>
      <c r="O145" s="415" t="s">
        <v>66</v>
      </c>
      <c r="P145" s="420">
        <v>13300015</v>
      </c>
      <c r="Q145" s="20"/>
    </row>
    <row r="146" spans="1:17" s="476" customFormat="1" ht="21.75" customHeight="1" thickTop="1">
      <c r="B146" s="471" t="s">
        <v>193</v>
      </c>
      <c r="C146" s="1"/>
      <c r="D146" s="472"/>
      <c r="E146" s="473"/>
      <c r="F146" s="474"/>
      <c r="G146" s="473"/>
      <c r="H146" s="474"/>
      <c r="I146" s="474"/>
      <c r="J146" s="475"/>
      <c r="M146" s="477"/>
      <c r="O146" s="5"/>
      <c r="P146" s="478"/>
      <c r="Q146" s="20"/>
    </row>
    <row r="147" spans="1:17" s="476" customFormat="1" ht="15.75" customHeight="1">
      <c r="B147" s="471" t="s">
        <v>205</v>
      </c>
      <c r="C147" s="472"/>
      <c r="D147" s="472"/>
      <c r="E147" s="473"/>
      <c r="F147" s="473"/>
      <c r="G147" s="473"/>
      <c r="H147" s="474"/>
      <c r="I147" s="474"/>
      <c r="J147" s="475"/>
      <c r="M147" s="477"/>
      <c r="O147" s="5"/>
      <c r="P147" s="480"/>
      <c r="Q147" s="20"/>
    </row>
    <row r="148" spans="1:17" s="476" customFormat="1" ht="15.75" customHeight="1">
      <c r="B148" s="479"/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78"/>
      <c r="Q148" s="20"/>
    </row>
    <row r="149" spans="1:17" s="476" customFormat="1" ht="15.75" customHeight="1">
      <c r="B149" s="479"/>
      <c r="C149" s="472"/>
      <c r="D149" s="472"/>
      <c r="E149" s="473"/>
      <c r="F149" s="473" t="s">
        <v>194</v>
      </c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/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 t="s">
        <v>200</v>
      </c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/>
      <c r="Q153" s="20"/>
    </row>
    <row r="154" spans="1:17" s="476" customFormat="1" ht="15.75" customHeight="1">
      <c r="B154" s="479"/>
      <c r="C154" s="472"/>
      <c r="D154" s="472" t="s">
        <v>195</v>
      </c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/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2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127" customFormat="1" ht="15.75" customHeight="1">
      <c r="A507" s="4"/>
      <c r="B507" s="479"/>
      <c r="C507" s="472"/>
      <c r="D507" s="472"/>
      <c r="E507" s="473"/>
      <c r="F507" s="473"/>
      <c r="G507" s="473"/>
      <c r="H507" s="474"/>
      <c r="I507" s="474"/>
      <c r="J507" s="475"/>
      <c r="K507" s="1"/>
      <c r="L507" s="1"/>
      <c r="M507" s="2"/>
      <c r="N507" s="1"/>
      <c r="O507" s="5"/>
      <c r="P507" s="8"/>
      <c r="Q507" s="8"/>
      <c r="R507" s="8"/>
      <c r="S507" s="8"/>
      <c r="T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1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1"/>
      <c r="D515" s="1"/>
      <c r="E515" s="1"/>
      <c r="F515" s="1"/>
      <c r="G515" s="1"/>
      <c r="H515" s="450"/>
      <c r="I515" s="450"/>
      <c r="J515" s="481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476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9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472"/>
      <c r="D562" s="472"/>
      <c r="E562" s="473"/>
      <c r="F562" s="473"/>
      <c r="G562" s="473"/>
      <c r="H562" s="474"/>
      <c r="I562" s="474"/>
      <c r="J562" s="475"/>
      <c r="K562" s="1"/>
      <c r="L562" s="1"/>
      <c r="M562" s="2"/>
      <c r="N562" s="1"/>
      <c r="O562" s="68"/>
      <c r="P562" s="8"/>
      <c r="Q562" s="8"/>
      <c r="R562" s="8"/>
      <c r="S562" s="8"/>
      <c r="T562" s="8"/>
    </row>
    <row r="576" spans="1:20" s="483" customFormat="1" ht="18.75" customHeight="1">
      <c r="B576" s="479"/>
      <c r="C576" s="482"/>
      <c r="D576" s="472"/>
      <c r="E576" s="473"/>
      <c r="F576" s="473"/>
      <c r="G576" s="473"/>
      <c r="H576" s="474"/>
      <c r="I576" s="474"/>
      <c r="J576" s="475"/>
      <c r="K576" s="1"/>
      <c r="L576" s="1"/>
      <c r="M576" s="2"/>
      <c r="N576" s="1"/>
      <c r="O576" s="39"/>
      <c r="P576" s="8"/>
      <c r="Q576" s="472"/>
      <c r="R576" s="472"/>
      <c r="S576" s="472"/>
      <c r="T576" s="472"/>
    </row>
    <row r="592" spans="1:16" s="473" customFormat="1">
      <c r="A592" s="4"/>
      <c r="B592" s="479"/>
      <c r="C592" s="472"/>
      <c r="D592" s="472"/>
      <c r="H592" s="474"/>
      <c r="I592" s="474"/>
      <c r="J592" s="475"/>
      <c r="K592" s="1"/>
      <c r="L592" s="1"/>
      <c r="M592" s="2"/>
      <c r="N592" s="1"/>
      <c r="O592" s="39"/>
      <c r="P592" s="8"/>
    </row>
  </sheetData>
  <autoFilter ref="P1:P592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115" workbookViewId="0">
      <selection activeCell="P122" sqref="P122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64" t="s">
        <v>2</v>
      </c>
      <c r="F1" s="565"/>
      <c r="G1" s="570" t="s">
        <v>3</v>
      </c>
      <c r="H1" s="57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177.71100000000001</v>
      </c>
      <c r="J6" s="16">
        <v>177.78</v>
      </c>
      <c r="K6" s="17"/>
      <c r="L6" s="17"/>
      <c r="M6" s="18"/>
      <c r="N6" s="17"/>
      <c r="O6" s="1"/>
      <c r="P6" s="19">
        <v>596040514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120.875</v>
      </c>
      <c r="J7" s="28">
        <v>120.92700000000001</v>
      </c>
      <c r="K7" s="17"/>
      <c r="L7" s="17"/>
      <c r="M7" s="18"/>
      <c r="N7" s="17"/>
      <c r="O7" s="1"/>
      <c r="P7" s="29">
        <v>243044533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102.899</v>
      </c>
      <c r="J8" s="28">
        <v>102.93899999999999</v>
      </c>
      <c r="K8" s="17"/>
      <c r="L8" s="17"/>
      <c r="M8" s="18"/>
      <c r="N8" s="17"/>
      <c r="O8" s="1"/>
      <c r="P8" s="35">
        <v>75546411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105.983</v>
      </c>
      <c r="J9" s="28">
        <v>106.032</v>
      </c>
      <c r="K9" s="17"/>
      <c r="L9" s="17"/>
      <c r="M9" s="18"/>
      <c r="N9" s="17"/>
      <c r="P9" s="19">
        <v>26904054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106.28700000000001</v>
      </c>
      <c r="J10" s="28">
        <v>106.33</v>
      </c>
      <c r="K10" s="17"/>
      <c r="L10" s="17"/>
      <c r="M10" s="18"/>
      <c r="N10" s="17"/>
      <c r="O10" s="44"/>
      <c r="P10" s="45">
        <v>10929692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100.453</v>
      </c>
      <c r="J11" s="28">
        <v>100.47199999999999</v>
      </c>
      <c r="K11" s="17"/>
      <c r="L11" s="17"/>
      <c r="M11" s="18"/>
      <c r="N11" s="17"/>
      <c r="O11" s="44"/>
      <c r="P11" s="45">
        <v>2661215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15.856</v>
      </c>
      <c r="J13" s="55">
        <v>15.862</v>
      </c>
      <c r="K13" s="17"/>
      <c r="L13" s="17"/>
      <c r="M13" s="18"/>
      <c r="N13" s="17"/>
      <c r="O13" s="1"/>
      <c r="P13" s="56">
        <v>78005822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</v>
      </c>
      <c r="J14" s="27">
        <v>115.94199999999999</v>
      </c>
      <c r="K14" s="17"/>
      <c r="L14" s="17"/>
      <c r="M14" s="18"/>
      <c r="N14" s="17"/>
      <c r="O14" s="17"/>
      <c r="P14" s="64">
        <v>2946676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7462636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104.59699999999999</v>
      </c>
      <c r="J16" s="74">
        <v>104.678</v>
      </c>
      <c r="K16" s="17"/>
      <c r="L16" s="17"/>
      <c r="M16" s="18"/>
      <c r="N16" s="17"/>
      <c r="O16" s="1"/>
      <c r="P16" s="75">
        <v>11921182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1.6319999999999999</v>
      </c>
      <c r="J18" s="485">
        <v>1.633</v>
      </c>
      <c r="K18" s="68" t="s">
        <v>32</v>
      </c>
      <c r="L18" s="17"/>
      <c r="M18" s="18">
        <f>+(J18-I18)/I18</f>
        <v>6.1274509803928431E-4</v>
      </c>
      <c r="N18" s="17"/>
      <c r="O18" s="82" t="s">
        <v>33</v>
      </c>
      <c r="P18" s="35">
        <v>3454004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42.981000000000002</v>
      </c>
      <c r="J20" s="81">
        <v>42.994999999999997</v>
      </c>
      <c r="K20" s="17"/>
      <c r="L20" s="17"/>
      <c r="M20" s="89"/>
      <c r="N20" s="17"/>
      <c r="O20" s="17"/>
      <c r="P20" s="19">
        <v>66686416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58.045999999999999</v>
      </c>
      <c r="J21" s="34">
        <v>58.066000000000003</v>
      </c>
      <c r="K21" s="17"/>
      <c r="L21" s="17"/>
      <c r="M21" s="89"/>
      <c r="N21" s="17"/>
      <c r="O21" s="17"/>
      <c r="P21" s="19">
        <v>2474346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126.803</v>
      </c>
      <c r="J22" s="27">
        <v>126.703</v>
      </c>
      <c r="K22" s="17"/>
      <c r="L22" s="17"/>
      <c r="M22" s="18"/>
      <c r="N22" s="17"/>
      <c r="O22" s="100"/>
      <c r="P22" s="101">
        <v>10204030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120.593</v>
      </c>
      <c r="J23" s="27">
        <v>120.113</v>
      </c>
      <c r="K23" s="17"/>
      <c r="L23" s="17"/>
      <c r="M23" s="18"/>
      <c r="N23" s="17"/>
      <c r="O23" s="100"/>
      <c r="P23" s="101">
        <v>736178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152.45099999999999</v>
      </c>
      <c r="J25" s="55">
        <v>152.345</v>
      </c>
      <c r="K25" s="17"/>
      <c r="L25" s="17"/>
      <c r="M25" s="18"/>
      <c r="N25" s="17"/>
      <c r="O25" s="114"/>
      <c r="P25" s="115">
        <v>1304227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565.47900000000004</v>
      </c>
      <c r="J26" s="27">
        <v>563.82899999999995</v>
      </c>
      <c r="K26" s="17"/>
      <c r="L26" s="17"/>
      <c r="M26" s="18"/>
      <c r="N26" s="17"/>
      <c r="O26" s="121"/>
      <c r="P26" s="115">
        <v>725085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129.36799999999999</v>
      </c>
      <c r="J27" s="28">
        <v>129.15600000000001</v>
      </c>
      <c r="K27" s="17"/>
      <c r="L27" s="17"/>
      <c r="M27" s="18"/>
      <c r="N27" s="17"/>
      <c r="O27" s="124"/>
      <c r="P27" s="115">
        <v>1495885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135.03299999999999</v>
      </c>
      <c r="J28" s="125">
        <v>134.90299999999999</v>
      </c>
      <c r="K28" s="17"/>
      <c r="L28" s="17"/>
      <c r="M28" s="18"/>
      <c r="N28" s="17"/>
      <c r="O28" s="126"/>
      <c r="P28" s="115">
        <v>930560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132.67599999999999</v>
      </c>
      <c r="J29" s="28">
        <v>132.696</v>
      </c>
      <c r="K29" s="17"/>
      <c r="L29" s="17"/>
      <c r="M29" s="18"/>
      <c r="N29" s="17"/>
      <c r="O29" s="100"/>
      <c r="P29" s="115">
        <v>225715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110.617</v>
      </c>
      <c r="J30" s="28">
        <v>110.88800000000001</v>
      </c>
      <c r="K30" s="17"/>
      <c r="L30" s="17"/>
      <c r="M30" s="18"/>
      <c r="N30" s="17"/>
      <c r="O30" s="100"/>
      <c r="P30" s="115">
        <v>268350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118.208</v>
      </c>
      <c r="J31" s="28">
        <v>117.70399999999999</v>
      </c>
      <c r="K31" s="17"/>
      <c r="L31" s="17"/>
      <c r="M31" s="18"/>
      <c r="N31" s="17"/>
      <c r="O31" s="100"/>
      <c r="P31" s="115">
        <v>189857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172.64699999999999</v>
      </c>
      <c r="J32" s="28">
        <v>172.67599999999999</v>
      </c>
      <c r="K32" s="17"/>
      <c r="L32" s="17"/>
      <c r="M32" s="18"/>
      <c r="N32" s="17"/>
      <c r="O32" s="100"/>
      <c r="P32" s="115">
        <v>605058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98.491</v>
      </c>
      <c r="J33" s="28">
        <v>98.313999999999993</v>
      </c>
      <c r="K33" s="17"/>
      <c r="L33" s="17"/>
      <c r="M33" s="18"/>
      <c r="N33" s="17"/>
      <c r="O33" s="100"/>
      <c r="P33" s="19">
        <v>1189303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108.729</v>
      </c>
      <c r="J34" s="28">
        <v>108.55500000000001</v>
      </c>
      <c r="K34" s="17"/>
      <c r="L34" s="17"/>
      <c r="M34" s="18"/>
      <c r="N34" s="17"/>
      <c r="O34" s="141" t="s">
        <v>195</v>
      </c>
      <c r="P34" s="115">
        <v>11923205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170.17400000000001</v>
      </c>
      <c r="J35" s="27">
        <v>169.94499999999999</v>
      </c>
      <c r="K35" s="17"/>
      <c r="L35" s="17"/>
      <c r="M35" s="18"/>
      <c r="N35" s="17"/>
      <c r="O35" s="155"/>
      <c r="P35" s="145">
        <v>891366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148.995</v>
      </c>
      <c r="J36" s="28">
        <v>148.67599999999999</v>
      </c>
      <c r="K36" s="17"/>
      <c r="L36" s="17"/>
      <c r="M36" s="18"/>
      <c r="N36" s="17"/>
      <c r="O36" s="144"/>
      <c r="P36" s="145">
        <v>951527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109.04900000000001</v>
      </c>
      <c r="J37" s="28">
        <v>109.01900000000001</v>
      </c>
      <c r="K37" s="17"/>
      <c r="L37" s="17"/>
      <c r="M37" s="18"/>
      <c r="N37" s="17"/>
      <c r="O37" s="155"/>
      <c r="P37" s="145">
        <v>124282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119.045</v>
      </c>
      <c r="J38" s="28">
        <v>119.127</v>
      </c>
      <c r="K38" s="17"/>
      <c r="L38" s="17"/>
      <c r="M38" s="18"/>
      <c r="N38" s="17"/>
      <c r="O38" s="155"/>
      <c r="P38" s="145">
        <v>162013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23.379000000000001</v>
      </c>
      <c r="J39" s="74">
        <v>23.312999999999999</v>
      </c>
      <c r="K39" s="68"/>
      <c r="L39" s="17"/>
      <c r="M39" s="18"/>
      <c r="N39" s="17"/>
      <c r="O39" s="141"/>
      <c r="P39" s="115">
        <v>43900105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2263.2040000000002</v>
      </c>
      <c r="J41" s="491">
        <v>2261.402</v>
      </c>
      <c r="K41" s="174" t="s">
        <v>63</v>
      </c>
      <c r="M41" s="175">
        <f t="shared" ref="M41" si="3">+(J41-I41)/I41</f>
        <v>-7.9621633754629916E-4</v>
      </c>
      <c r="O41" s="176" t="s">
        <v>63</v>
      </c>
      <c r="P41" s="75">
        <v>8285780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130.721</v>
      </c>
      <c r="J42" s="27">
        <v>129.804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64901810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163.303</v>
      </c>
      <c r="J43" s="28">
        <v>163.23099999999999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75086720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194.15600000000001</v>
      </c>
      <c r="J44" s="28">
        <v>193.42500000000001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1619547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18.666</v>
      </c>
      <c r="J45" s="28">
        <v>18.542999999999999</v>
      </c>
      <c r="K45" s="182" t="s">
        <v>66</v>
      </c>
      <c r="M45" s="175" t="e">
        <f>+(#REF!-#REF!)/#REF!</f>
        <v>#REF!</v>
      </c>
      <c r="O45" s="183" t="s">
        <v>66</v>
      </c>
      <c r="P45" s="184">
        <v>17211618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2.8530000000000002</v>
      </c>
      <c r="J47" s="489">
        <v>2.85</v>
      </c>
      <c r="K47" s="182"/>
      <c r="M47" s="175">
        <f t="shared" ref="M47:M48" si="5">+(J47-I47)/I47</f>
        <v>-1.0515247108307444E-3</v>
      </c>
      <c r="O47" s="186" t="s">
        <v>32</v>
      </c>
      <c r="P47" s="184">
        <v>11110870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2.4710000000000001</v>
      </c>
      <c r="J48" s="490">
        <v>2.4689999999999999</v>
      </c>
      <c r="K48" s="187" t="s">
        <v>32</v>
      </c>
      <c r="M48" s="175">
        <f t="shared" si="5"/>
        <v>-8.0938891137200474E-4</v>
      </c>
      <c r="O48" s="188" t="s">
        <v>32</v>
      </c>
      <c r="P48" s="189">
        <v>8822275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1.222</v>
      </c>
      <c r="J49" s="492">
        <v>1.232</v>
      </c>
      <c r="K49" s="191" t="s">
        <v>74</v>
      </c>
      <c r="M49" s="175">
        <f>+(P49-I49)/I49</f>
        <v>2205917.1669394434</v>
      </c>
      <c r="O49" s="192" t="s">
        <v>74</v>
      </c>
      <c r="P49" s="189">
        <v>2695632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1.159</v>
      </c>
      <c r="K50" s="191"/>
      <c r="M50" s="195">
        <f t="shared" ref="M50:M57" si="6">+(J50-I50)/I50</f>
        <v>1.7286084701815055E-3</v>
      </c>
      <c r="O50" s="192" t="s">
        <v>74</v>
      </c>
      <c r="P50" s="101">
        <v>683680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683665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1.157</v>
      </c>
      <c r="K52" s="191"/>
      <c r="M52" s="195">
        <f t="shared" si="6"/>
        <v>-8.6355785837641621E-4</v>
      </c>
      <c r="O52" s="192" t="s">
        <v>74</v>
      </c>
      <c r="P52" s="101">
        <v>676004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1"/>
      <c r="M53" s="195">
        <f t="shared" si="6"/>
        <v>-1.3107731163630959E-3</v>
      </c>
      <c r="O53" s="202" t="s">
        <v>66</v>
      </c>
      <c r="P53" s="189">
        <v>19609691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126.861</v>
      </c>
      <c r="J54" s="208">
        <v>126.621</v>
      </c>
      <c r="K54" s="191"/>
      <c r="M54" s="195">
        <f t="shared" si="6"/>
        <v>-1.8918343699009868E-3</v>
      </c>
      <c r="O54" s="202" t="s">
        <v>66</v>
      </c>
      <c r="P54" s="189">
        <v>144347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1116.0630000000001</v>
      </c>
      <c r="J55" s="490">
        <v>1113.761</v>
      </c>
      <c r="K55" s="191"/>
      <c r="M55" s="195" t="e">
        <f>+(I55-#REF!)/#REF!</f>
        <v>#REF!</v>
      </c>
      <c r="O55" s="176" t="s">
        <v>63</v>
      </c>
      <c r="P55" s="189">
        <v>5568807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11.464</v>
      </c>
      <c r="J56" s="214">
        <v>11.403</v>
      </c>
      <c r="K56" s="191"/>
      <c r="M56" s="195">
        <f t="shared" si="6"/>
        <v>-5.3210048848569384E-3</v>
      </c>
      <c r="O56" s="202" t="s">
        <v>66</v>
      </c>
      <c r="P56" s="215">
        <v>4633291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10.811</v>
      </c>
      <c r="J57" s="220">
        <v>10.738</v>
      </c>
      <c r="K57" s="191"/>
      <c r="M57" s="195">
        <f t="shared" si="6"/>
        <v>-6.7523818333179537E-3</v>
      </c>
      <c r="O57" s="202" t="s">
        <v>66</v>
      </c>
      <c r="P57" s="221">
        <v>11151705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39" t="s">
        <v>2</v>
      </c>
      <c r="F59" s="542" t="s">
        <v>86</v>
      </c>
      <c r="G59" s="543"/>
      <c r="H59" s="544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108.651</v>
      </c>
      <c r="J63" s="231">
        <v>108.69199999999999</v>
      </c>
      <c r="K63" s="17"/>
      <c r="L63" s="18"/>
      <c r="M63" s="17"/>
      <c r="N63" s="232"/>
      <c r="O63" s="232"/>
      <c r="P63" s="189">
        <v>101277432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102.789</v>
      </c>
      <c r="J64" s="213">
        <v>102.819</v>
      </c>
      <c r="K64" s="17"/>
      <c r="L64" s="18"/>
      <c r="M64" s="17"/>
      <c r="N64" s="237"/>
      <c r="O64" s="237"/>
      <c r="P64" s="67">
        <v>125007913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105.029</v>
      </c>
      <c r="J65" s="213">
        <v>105.07</v>
      </c>
      <c r="K65" s="17"/>
      <c r="L65" s="18"/>
      <c r="M65" s="17"/>
      <c r="N65" s="237"/>
      <c r="O65" s="237"/>
      <c r="P65" s="67">
        <v>57907035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103.081</v>
      </c>
      <c r="J66" s="213">
        <v>103.126</v>
      </c>
      <c r="K66" s="17"/>
      <c r="L66" s="18"/>
      <c r="M66" s="17"/>
      <c r="N66" s="248"/>
      <c r="O66" s="248"/>
      <c r="P66" s="67">
        <v>160265621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104.613</v>
      </c>
      <c r="J67" s="213">
        <v>104.661</v>
      </c>
      <c r="K67" s="17"/>
      <c r="L67" s="18"/>
      <c r="M67" s="17"/>
      <c r="N67" s="250"/>
      <c r="O67" s="250"/>
      <c r="P67" s="67">
        <v>72681310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107.29900000000001</v>
      </c>
      <c r="J68" s="213">
        <v>107.333</v>
      </c>
      <c r="K68" s="17"/>
      <c r="L68" s="18"/>
      <c r="M68" s="17"/>
      <c r="N68" s="250"/>
      <c r="O68" s="250"/>
      <c r="P68" s="67">
        <v>34724071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105.078</v>
      </c>
      <c r="J69" s="213">
        <v>105.125</v>
      </c>
      <c r="K69" s="17"/>
      <c r="L69" s="18"/>
      <c r="M69" s="17"/>
      <c r="N69" s="254"/>
      <c r="O69" s="254"/>
      <c r="P69" s="67">
        <v>320952773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101.77500000000001</v>
      </c>
      <c r="J70" s="213">
        <v>101.80800000000001</v>
      </c>
      <c r="K70" s="17"/>
      <c r="L70" s="18"/>
      <c r="M70" s="17"/>
      <c r="N70" s="232"/>
      <c r="O70" s="232"/>
      <c r="P70" s="45">
        <v>227054067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103.54</v>
      </c>
      <c r="J71" s="213">
        <v>103.568</v>
      </c>
      <c r="K71" s="17"/>
      <c r="L71" s="18"/>
      <c r="M71" s="17"/>
      <c r="N71" s="232"/>
      <c r="O71" s="232"/>
      <c r="P71" s="45">
        <v>4363227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104.669</v>
      </c>
      <c r="J72" s="213">
        <v>104.71299999999999</v>
      </c>
      <c r="K72" s="17"/>
      <c r="L72" s="18"/>
      <c r="M72" s="17"/>
      <c r="N72" s="44"/>
      <c r="O72" s="44"/>
      <c r="P72" s="45">
        <v>24706195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103.398</v>
      </c>
      <c r="J73" s="213">
        <v>103.438</v>
      </c>
      <c r="K73" s="17"/>
      <c r="L73" s="18"/>
      <c r="M73" s="17"/>
      <c r="N73" s="250"/>
      <c r="O73" s="250"/>
      <c r="P73" s="67">
        <v>3957541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107.297</v>
      </c>
      <c r="J74" s="213">
        <v>107.34399999999999</v>
      </c>
      <c r="K74" s="17"/>
      <c r="L74" s="18"/>
      <c r="M74" s="17"/>
      <c r="N74" s="250"/>
      <c r="O74" s="250"/>
      <c r="P74" s="215">
        <v>47725682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105.107</v>
      </c>
      <c r="J75" s="213">
        <v>105.142</v>
      </c>
      <c r="K75" s="8"/>
      <c r="L75" s="256"/>
      <c r="M75" s="8"/>
      <c r="N75" s="257"/>
      <c r="O75" s="257"/>
      <c r="P75" s="258">
        <v>207988752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103.81100000000001</v>
      </c>
      <c r="J76" s="213">
        <v>103.84099999999999</v>
      </c>
      <c r="K76" s="17"/>
      <c r="L76" s="18"/>
      <c r="M76" s="17"/>
      <c r="N76" s="254"/>
      <c r="O76" s="254"/>
      <c r="P76" s="261">
        <v>18680918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103.27</v>
      </c>
      <c r="J77" s="213">
        <v>103.312</v>
      </c>
      <c r="K77" s="17"/>
      <c r="L77" s="18"/>
      <c r="M77" s="17"/>
      <c r="N77" s="263"/>
      <c r="O77" s="263"/>
      <c r="P77" s="261">
        <v>428044993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104.417</v>
      </c>
      <c r="J78" s="213">
        <v>104.45099999999999</v>
      </c>
      <c r="K78" s="17"/>
      <c r="L78" s="18"/>
      <c r="M78" s="17"/>
      <c r="N78" s="250"/>
      <c r="O78" s="250"/>
      <c r="P78" s="261">
        <v>9162765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103.102</v>
      </c>
      <c r="J79" s="213">
        <v>103.149</v>
      </c>
      <c r="K79" s="17"/>
      <c r="L79" s="18"/>
      <c r="M79" s="17"/>
      <c r="N79" s="263"/>
      <c r="O79" s="263"/>
      <c r="P79" s="268">
        <v>117465057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104.123</v>
      </c>
      <c r="J80" s="212">
        <v>104.16200000000001</v>
      </c>
      <c r="K80" s="17"/>
      <c r="L80" s="18"/>
      <c r="M80" s="17"/>
      <c r="N80" s="254"/>
      <c r="O80" s="254"/>
      <c r="P80" s="261">
        <v>70801095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105.47799999999999</v>
      </c>
      <c r="J81" s="213">
        <v>105.512</v>
      </c>
      <c r="K81" s="17"/>
      <c r="L81" s="18"/>
      <c r="M81" s="17"/>
      <c r="N81" s="254"/>
      <c r="O81" s="254"/>
      <c r="P81" s="261">
        <v>3424083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103.143</v>
      </c>
      <c r="J82" s="213">
        <v>103.18899999999999</v>
      </c>
      <c r="K82" s="17"/>
      <c r="L82" s="18"/>
      <c r="M82" s="17"/>
      <c r="N82" s="250"/>
      <c r="O82" s="250"/>
      <c r="P82" s="273">
        <v>341910302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103.02200000000001</v>
      </c>
      <c r="J83" s="213">
        <v>103.063</v>
      </c>
      <c r="K83" s="17"/>
      <c r="L83" s="18"/>
      <c r="M83" s="17"/>
      <c r="N83" s="250"/>
      <c r="O83" s="250"/>
      <c r="P83" s="273">
        <v>10254513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105.675</v>
      </c>
      <c r="J84" s="213">
        <v>105.712</v>
      </c>
      <c r="K84" s="17"/>
      <c r="L84" s="18"/>
      <c r="M84" s="17"/>
      <c r="N84" s="254"/>
      <c r="O84" s="254"/>
      <c r="P84" s="273">
        <v>23896355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102.527</v>
      </c>
      <c r="J85" s="74">
        <v>102.562</v>
      </c>
      <c r="K85" s="17"/>
      <c r="L85" s="18"/>
      <c r="M85" s="17"/>
      <c r="N85" s="250"/>
      <c r="O85" s="250"/>
      <c r="P85" s="273">
        <v>98261047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10.641999999999999</v>
      </c>
      <c r="J87" s="284">
        <v>10.646000000000001</v>
      </c>
      <c r="K87" s="17"/>
      <c r="L87" s="18"/>
      <c r="M87" s="17"/>
      <c r="N87" s="285"/>
      <c r="O87" s="285"/>
      <c r="P87" s="286">
        <v>4884767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103.544</v>
      </c>
      <c r="J88" s="289">
        <v>103.578</v>
      </c>
      <c r="L88" s="175"/>
      <c r="M88" s="1"/>
      <c r="N88" s="285"/>
      <c r="O88" s="285"/>
      <c r="P88" s="290">
        <v>2835036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103.878</v>
      </c>
      <c r="J89" s="294">
        <v>103.925</v>
      </c>
      <c r="K89" s="17"/>
      <c r="L89" s="18"/>
      <c r="M89" s="17"/>
      <c r="N89" s="295"/>
      <c r="O89" s="295"/>
      <c r="P89" s="75">
        <v>9309168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105.054</v>
      </c>
      <c r="J90" s="294">
        <v>105.09399999999999</v>
      </c>
      <c r="K90" s="17"/>
      <c r="L90" s="18"/>
      <c r="M90" s="17"/>
      <c r="N90" s="295"/>
      <c r="O90" s="295" t="s">
        <v>202</v>
      </c>
      <c r="P90" s="29">
        <v>3094825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10.442</v>
      </c>
      <c r="J91" s="306">
        <v>10.445</v>
      </c>
      <c r="K91" s="17"/>
      <c r="L91" s="18"/>
      <c r="M91" s="17"/>
      <c r="N91" s="144"/>
      <c r="O91" s="144"/>
      <c r="P91" s="495">
        <v>6069672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100.265</v>
      </c>
      <c r="J93" s="502">
        <v>100.33799999999999</v>
      </c>
      <c r="K93" s="17"/>
      <c r="L93" s="18"/>
      <c r="M93" s="17"/>
      <c r="N93" s="295"/>
      <c r="O93" s="176" t="s">
        <v>63</v>
      </c>
      <c r="P93" s="75">
        <v>550656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60.158999999999999</v>
      </c>
      <c r="J95" s="231">
        <v>60.148000000000003</v>
      </c>
      <c r="K95" s="17"/>
      <c r="L95" s="17"/>
      <c r="M95" s="18"/>
      <c r="N95" s="17"/>
      <c r="O95" s="285"/>
      <c r="P95" s="101">
        <v>5633861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771081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520632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103.18300000000001</v>
      </c>
      <c r="J98" s="28">
        <v>102.697</v>
      </c>
      <c r="K98" s="17"/>
      <c r="L98" s="17"/>
      <c r="M98" s="18"/>
      <c r="N98" s="17"/>
      <c r="O98" s="321"/>
      <c r="P98" s="101">
        <v>2743354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18.594000000000001</v>
      </c>
      <c r="J99" s="28">
        <v>18.606000000000002</v>
      </c>
      <c r="K99" s="322"/>
      <c r="L99" s="62"/>
      <c r="M99" s="62"/>
      <c r="N99" s="323"/>
      <c r="O99" s="324"/>
      <c r="P99" s="101">
        <v>1193768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312.798</v>
      </c>
      <c r="J100" s="28">
        <v>311.91399999999999</v>
      </c>
      <c r="K100" s="17"/>
      <c r="L100" s="17"/>
      <c r="M100" s="18"/>
      <c r="N100" s="17"/>
      <c r="O100" s="114"/>
      <c r="P100" s="101">
        <v>15605353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30.359000000000002</v>
      </c>
      <c r="J101" s="27">
        <v>30.347999999999999</v>
      </c>
      <c r="K101" s="17"/>
      <c r="L101" s="17"/>
      <c r="M101" s="18"/>
      <c r="N101" s="17"/>
      <c r="O101" s="114"/>
      <c r="P101" s="101">
        <v>4347477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2470.3530000000001</v>
      </c>
      <c r="J102" s="27">
        <v>2474.33</v>
      </c>
      <c r="K102" s="17"/>
      <c r="L102" s="17"/>
      <c r="M102" s="18"/>
      <c r="N102" s="17"/>
      <c r="O102" s="114"/>
      <c r="P102" s="101">
        <v>4166771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77.147999999999996</v>
      </c>
      <c r="J103" s="28">
        <v>77.119</v>
      </c>
      <c r="K103" s="17"/>
      <c r="L103" s="17"/>
      <c r="M103" s="18"/>
      <c r="N103" s="17"/>
      <c r="O103" s="100"/>
      <c r="P103" s="101">
        <v>1354298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57.564999999999998</v>
      </c>
      <c r="J104" s="28">
        <v>57.572000000000003</v>
      </c>
      <c r="K104" s="17"/>
      <c r="L104" s="17"/>
      <c r="M104" s="18"/>
      <c r="N104" s="17"/>
      <c r="O104" s="100"/>
      <c r="P104" s="101">
        <v>1170728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118.003</v>
      </c>
      <c r="J105" s="28">
        <v>117.971</v>
      </c>
      <c r="K105" s="17"/>
      <c r="L105" s="17"/>
      <c r="M105" s="18"/>
      <c r="N105" s="17"/>
      <c r="O105" s="285"/>
      <c r="P105" s="411">
        <v>1845785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104.05500000000001</v>
      </c>
      <c r="J106" s="340">
        <v>103.93300000000001</v>
      </c>
      <c r="K106" s="17"/>
      <c r="L106" s="17"/>
      <c r="M106" s="18"/>
      <c r="N106" s="17"/>
      <c r="O106" s="100"/>
      <c r="P106" s="504">
        <v>2416870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10.794</v>
      </c>
      <c r="J108" s="231">
        <v>10.795999999999999</v>
      </c>
      <c r="K108" s="17"/>
      <c r="L108" s="18"/>
      <c r="M108" s="17"/>
      <c r="N108" s="68"/>
      <c r="O108" s="100"/>
      <c r="P108" s="342">
        <v>78133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11.446999999999999</v>
      </c>
      <c r="J109" s="349">
        <v>11.474</v>
      </c>
      <c r="K109" s="17"/>
      <c r="L109" s="18"/>
      <c r="M109" s="17"/>
      <c r="N109" s="68"/>
      <c r="O109" s="100"/>
      <c r="P109" s="115">
        <v>895452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14.782999999999999</v>
      </c>
      <c r="J110" s="349">
        <v>14.782</v>
      </c>
      <c r="K110" s="17"/>
      <c r="L110" s="18"/>
      <c r="M110" s="17"/>
      <c r="N110" s="68"/>
      <c r="O110" s="100"/>
      <c r="P110" s="115">
        <v>103475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14.127000000000001</v>
      </c>
      <c r="J111" s="349">
        <v>14.148999999999999</v>
      </c>
      <c r="K111" s="17"/>
      <c r="L111" s="18"/>
      <c r="M111" s="17"/>
      <c r="N111" s="68"/>
      <c r="O111" s="100"/>
      <c r="P111" s="115">
        <v>355152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16.338000000000001</v>
      </c>
      <c r="J112" s="349">
        <v>16.300999999999998</v>
      </c>
      <c r="K112" s="17"/>
      <c r="L112" s="18"/>
      <c r="M112" s="17"/>
      <c r="N112" s="68"/>
      <c r="O112" s="353"/>
      <c r="P112" s="115">
        <v>20165788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14.037000000000001</v>
      </c>
      <c r="J113" s="349">
        <v>14.015000000000001</v>
      </c>
      <c r="K113" s="17"/>
      <c r="L113" s="18"/>
      <c r="M113" s="17"/>
      <c r="N113" s="68"/>
      <c r="O113" s="100"/>
      <c r="P113" s="115">
        <v>19538748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159.49700000000001</v>
      </c>
      <c r="J114" s="349">
        <v>159.15199999999999</v>
      </c>
      <c r="K114" s="17"/>
      <c r="L114" s="18"/>
      <c r="M114" s="17"/>
      <c r="N114" s="68"/>
      <c r="O114" s="100"/>
      <c r="P114" s="115">
        <v>1218315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148.57400000000001</v>
      </c>
      <c r="J115" s="349">
        <v>148.34299999999999</v>
      </c>
      <c r="K115" s="17"/>
      <c r="L115" s="18"/>
      <c r="M115" s="17"/>
      <c r="N115" s="68"/>
      <c r="O115" s="100"/>
      <c r="P115" s="115">
        <v>605243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9.0389999999999997</v>
      </c>
      <c r="J116" s="348">
        <v>9.0020000000000007</v>
      </c>
      <c r="K116" s="17"/>
      <c r="L116" s="18"/>
      <c r="M116" s="17"/>
      <c r="N116" s="68"/>
      <c r="O116" s="360"/>
      <c r="P116" s="115">
        <v>1072785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124.297</v>
      </c>
      <c r="J117" s="349">
        <v>124.157</v>
      </c>
      <c r="K117" s="17"/>
      <c r="L117" s="18"/>
      <c r="M117" s="17"/>
      <c r="N117" s="68"/>
      <c r="O117" s="362"/>
      <c r="P117" s="115">
        <v>204736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89.058000000000007</v>
      </c>
      <c r="J118" s="349">
        <v>89.069000000000003</v>
      </c>
      <c r="K118" s="17"/>
      <c r="L118" s="17"/>
      <c r="M118" s="18"/>
      <c r="N118" s="17"/>
      <c r="O118" s="100"/>
      <c r="P118" s="115">
        <v>477144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91.572000000000003</v>
      </c>
      <c r="J119" s="348">
        <v>91.578000000000003</v>
      </c>
      <c r="K119" s="17"/>
      <c r="L119" s="17"/>
      <c r="M119" s="18"/>
      <c r="N119" s="17"/>
      <c r="O119" s="114"/>
      <c r="P119" s="115">
        <v>190208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99.088999999999999</v>
      </c>
      <c r="J120" s="348">
        <v>99.072999999999993</v>
      </c>
      <c r="K120" s="371"/>
      <c r="L120" s="372"/>
      <c r="M120" s="371"/>
      <c r="N120" s="373"/>
      <c r="O120" s="362"/>
      <c r="P120" s="115">
        <v>2613061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110.961</v>
      </c>
      <c r="J121" s="349">
        <v>110.608</v>
      </c>
      <c r="K121" s="377"/>
      <c r="L121" s="378"/>
      <c r="M121" s="377"/>
      <c r="N121" s="379"/>
      <c r="O121" s="380"/>
      <c r="P121" s="381">
        <v>4954947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96.236999999999995</v>
      </c>
      <c r="J122" s="349">
        <v>96.350999999999999</v>
      </c>
      <c r="K122" s="377"/>
      <c r="L122" s="378"/>
      <c r="M122" s="377"/>
      <c r="N122" s="379"/>
      <c r="O122" s="380"/>
      <c r="P122" s="381">
        <v>766768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10.337999999999999</v>
      </c>
      <c r="J123" s="349">
        <v>10.302</v>
      </c>
      <c r="K123" s="387"/>
      <c r="L123" s="378"/>
      <c r="M123" s="387"/>
      <c r="N123" s="379"/>
      <c r="O123" s="388"/>
      <c r="P123" s="381">
        <v>576069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101.64400000000001</v>
      </c>
      <c r="J124" s="348">
        <v>101.328</v>
      </c>
      <c r="K124" s="390"/>
      <c r="L124" s="391"/>
      <c r="M124" s="390"/>
      <c r="N124" s="392"/>
      <c r="P124" s="393">
        <v>1040743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164.87799999999999</v>
      </c>
      <c r="J125" s="340">
        <v>164.15899999999999</v>
      </c>
      <c r="K125" s="503"/>
      <c r="L125" s="400"/>
      <c r="M125" s="401"/>
      <c r="N125" s="400"/>
      <c r="O125" s="402"/>
      <c r="P125" s="393">
        <v>53363623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111.369</v>
      </c>
      <c r="J127" s="487">
        <v>112.142</v>
      </c>
      <c r="K127" s="191" t="s">
        <v>74</v>
      </c>
      <c r="M127" s="175">
        <f>+(J127-I127)/I127</f>
        <v>6.9408901938600165E-3</v>
      </c>
      <c r="O127" s="405" t="s">
        <v>74</v>
      </c>
      <c r="P127" s="115">
        <v>470213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111.455</v>
      </c>
      <c r="J128" s="486">
        <v>111.32299999999999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834481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122.346</v>
      </c>
      <c r="J129" s="486">
        <v>121.76600000000001</v>
      </c>
      <c r="K129" s="174" t="s">
        <v>63</v>
      </c>
      <c r="M129" s="175">
        <f t="shared" ref="M129:M134" si="12">+(J129-I129)/I129</f>
        <v>-4.7406535563075071E-3</v>
      </c>
      <c r="O129" s="410" t="s">
        <v>63</v>
      </c>
      <c r="P129" s="101">
        <v>573157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206.26300000000001</v>
      </c>
      <c r="J130" s="253">
        <v>206.84399999999999</v>
      </c>
      <c r="K130" s="182" t="s">
        <v>66</v>
      </c>
      <c r="M130" s="175">
        <f t="shared" si="12"/>
        <v>2.8167921537066215E-3</v>
      </c>
      <c r="O130" s="415" t="s">
        <v>66</v>
      </c>
      <c r="P130" s="416">
        <v>3055910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187.935</v>
      </c>
      <c r="J131" s="417">
        <v>187.536</v>
      </c>
      <c r="K131" s="68" t="s">
        <v>66</v>
      </c>
      <c r="L131" s="17"/>
      <c r="M131" s="18">
        <f t="shared" si="12"/>
        <v>-2.1230744672360172E-3</v>
      </c>
      <c r="N131" s="17"/>
      <c r="O131" s="418" t="s">
        <v>66</v>
      </c>
      <c r="P131" s="115">
        <v>3209858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163.89</v>
      </c>
      <c r="J132" s="417">
        <v>163.72300000000001</v>
      </c>
      <c r="K132" s="68" t="s">
        <v>66</v>
      </c>
      <c r="L132" s="17"/>
      <c r="M132" s="18">
        <f t="shared" si="12"/>
        <v>-1.0189761425344632E-3</v>
      </c>
      <c r="N132" s="17"/>
      <c r="O132" s="418" t="s">
        <v>66</v>
      </c>
      <c r="P132" s="115">
        <v>20840362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23.279</v>
      </c>
      <c r="J133" s="417">
        <v>23.645</v>
      </c>
      <c r="K133" s="182" t="s">
        <v>66</v>
      </c>
      <c r="M133" s="175">
        <f t="shared" si="12"/>
        <v>1.5722324842132381E-2</v>
      </c>
      <c r="O133" s="415" t="s">
        <v>66</v>
      </c>
      <c r="P133" s="115">
        <v>3850353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148.34299999999999</v>
      </c>
      <c r="J134" s="417">
        <v>146.79400000000001</v>
      </c>
      <c r="K134" s="182" t="s">
        <v>66</v>
      </c>
      <c r="M134" s="175">
        <f t="shared" si="12"/>
        <v>-1.0442016138273988E-2</v>
      </c>
      <c r="O134" s="415" t="s">
        <v>66</v>
      </c>
      <c r="P134" s="115">
        <v>887810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128.142</v>
      </c>
      <c r="J135" s="487">
        <v>130.292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2047030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9260.1479999999992</v>
      </c>
      <c r="J136" s="417">
        <v>9214.3279999999995</v>
      </c>
      <c r="K136" s="422" t="s">
        <v>66</v>
      </c>
      <c r="L136" s="423"/>
      <c r="M136" s="424">
        <f t="shared" ref="M136" si="13">+(J136-I136)/I136</f>
        <v>-4.9480850630032819E-3</v>
      </c>
      <c r="N136" s="423"/>
      <c r="O136" s="415" t="s">
        <v>66</v>
      </c>
      <c r="P136" s="115">
        <v>3473801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77.308000000000007</v>
      </c>
      <c r="J137" s="429">
        <v>77.161000000000001</v>
      </c>
      <c r="K137" s="182" t="s">
        <v>66</v>
      </c>
      <c r="M137" s="175">
        <f>+(J137-I137)/I137</f>
        <v>-1.9014849692141247E-3</v>
      </c>
      <c r="O137" s="430" t="s">
        <v>183</v>
      </c>
      <c r="P137" s="420">
        <v>77161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1056.4680000000001</v>
      </c>
      <c r="J138" s="348">
        <v>1052.258</v>
      </c>
      <c r="K138" s="182"/>
      <c r="M138" s="195">
        <f t="shared" ref="M138:M142" si="14">+(J138-I138)/I138</f>
        <v>-3.9849763551759601E-3</v>
      </c>
      <c r="O138" s="415" t="s">
        <v>66</v>
      </c>
      <c r="P138" s="420">
        <v>8159207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6042.5529999999999</v>
      </c>
      <c r="J139" s="348">
        <v>6015.3580000000002</v>
      </c>
      <c r="K139" s="182"/>
      <c r="M139" s="195">
        <f t="shared" si="14"/>
        <v>-4.500581128539495E-3</v>
      </c>
      <c r="O139" s="415" t="s">
        <v>66</v>
      </c>
      <c r="P139" s="420">
        <v>38504310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5278.4359999999997</v>
      </c>
      <c r="J140" s="439">
        <v>5242.6760000000004</v>
      </c>
      <c r="K140" s="440"/>
      <c r="L140" s="441"/>
      <c r="M140" s="442">
        <f t="shared" si="14"/>
        <v>-6.7747340310651324E-3</v>
      </c>
      <c r="N140" s="441"/>
      <c r="O140" s="443" t="s">
        <v>187</v>
      </c>
      <c r="P140" s="115">
        <v>5032969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93.012</v>
      </c>
      <c r="J141" s="487">
        <v>93.852000000000004</v>
      </c>
      <c r="K141" s="449"/>
      <c r="L141" s="450"/>
      <c r="M141" s="451">
        <f t="shared" ref="M141" si="15">+(J141-I141)/I141</f>
        <v>9.0310927622242656E-3</v>
      </c>
      <c r="N141" s="450"/>
      <c r="O141" s="405" t="s">
        <v>74</v>
      </c>
      <c r="P141" s="510">
        <v>2314587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 t="s">
        <v>165</v>
      </c>
      <c r="J142" s="488">
        <v>5000</v>
      </c>
      <c r="K142" s="449"/>
      <c r="L142" s="450"/>
      <c r="M142" s="451" t="e">
        <f t="shared" si="14"/>
        <v>#VALUE!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120.76300000000001</v>
      </c>
      <c r="J144" s="460">
        <v>120.69199999999999</v>
      </c>
      <c r="K144" s="222" t="s">
        <v>66</v>
      </c>
      <c r="L144" s="8"/>
      <c r="M144" s="461">
        <f>+(J144-I144)/I144</f>
        <v>-5.8792842178491888E-4</v>
      </c>
      <c r="N144" s="8"/>
      <c r="O144" s="462">
        <v>1562592</v>
      </c>
      <c r="P144" s="420">
        <v>5599909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12104.108</v>
      </c>
      <c r="J146" s="470">
        <v>12062.623</v>
      </c>
      <c r="K146" s="182" t="s">
        <v>66</v>
      </c>
      <c r="M146" s="175">
        <f>+(J146-I146)/I146</f>
        <v>-3.4273487976148745E-3</v>
      </c>
      <c r="O146" s="415" t="s">
        <v>66</v>
      </c>
      <c r="P146" s="420">
        <v>13268886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126" workbookViewId="0">
      <selection activeCell="Q61" sqref="Q61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177.78</v>
      </c>
      <c r="J6" s="16">
        <v>177.804</v>
      </c>
      <c r="K6" s="17"/>
      <c r="L6" s="17"/>
      <c r="M6" s="18"/>
      <c r="N6" s="17"/>
      <c r="O6" s="1"/>
      <c r="P6" s="19">
        <v>596578021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120.92700000000001</v>
      </c>
      <c r="J7" s="28">
        <v>120.94499999999999</v>
      </c>
      <c r="K7" s="17"/>
      <c r="L7" s="17"/>
      <c r="M7" s="18"/>
      <c r="N7" s="17"/>
      <c r="O7" s="1"/>
      <c r="P7" s="29">
        <v>241594124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102.93899999999999</v>
      </c>
      <c r="J8" s="28">
        <v>102.953</v>
      </c>
      <c r="K8" s="17"/>
      <c r="L8" s="17"/>
      <c r="M8" s="18"/>
      <c r="N8" s="17"/>
      <c r="O8" s="1"/>
      <c r="P8" s="35">
        <v>73507368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106.032</v>
      </c>
      <c r="J9" s="28">
        <v>106.04900000000001</v>
      </c>
      <c r="K9" s="17"/>
      <c r="L9" s="17"/>
      <c r="M9" s="18"/>
      <c r="N9" s="17"/>
      <c r="P9" s="19">
        <v>26669875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106.33</v>
      </c>
      <c r="J10" s="28">
        <v>106.34699999999999</v>
      </c>
      <c r="K10" s="17"/>
      <c r="L10" s="17"/>
      <c r="M10" s="18"/>
      <c r="N10" s="17"/>
      <c r="O10" s="44"/>
      <c r="P10" s="45">
        <v>10863833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100.47199999999999</v>
      </c>
      <c r="J11" s="28">
        <v>100.494</v>
      </c>
      <c r="K11" s="17"/>
      <c r="L11" s="17"/>
      <c r="M11" s="18"/>
      <c r="N11" s="17"/>
      <c r="O11" s="44"/>
      <c r="P11" s="45">
        <v>2764490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15.862</v>
      </c>
      <c r="J13" s="55">
        <v>15.864000000000001</v>
      </c>
      <c r="K13" s="17"/>
      <c r="L13" s="17"/>
      <c r="M13" s="18"/>
      <c r="N13" s="17"/>
      <c r="O13" s="1"/>
      <c r="P13" s="56">
        <v>77401958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115.94199999999999</v>
      </c>
      <c r="J14" s="27">
        <v>115.95699999999999</v>
      </c>
      <c r="K14" s="17"/>
      <c r="L14" s="17"/>
      <c r="M14" s="18"/>
      <c r="N14" s="17"/>
      <c r="O14" s="17"/>
      <c r="P14" s="64">
        <v>2932345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7477096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104.678</v>
      </c>
      <c r="J16" s="74">
        <v>104.693</v>
      </c>
      <c r="K16" s="17"/>
      <c r="L16" s="17"/>
      <c r="M16" s="18"/>
      <c r="N16" s="17"/>
      <c r="O16" s="1"/>
      <c r="P16" s="75">
        <v>11578986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1.6319999999999999</v>
      </c>
      <c r="J18" s="485">
        <v>1.633</v>
      </c>
      <c r="K18" s="68" t="s">
        <v>32</v>
      </c>
      <c r="L18" s="17"/>
      <c r="M18" s="18">
        <f>+(J18-I18)/I18</f>
        <v>6.1274509803928431E-4</v>
      </c>
      <c r="N18" s="17"/>
      <c r="O18" s="82" t="s">
        <v>33</v>
      </c>
      <c r="P18" s="35">
        <v>3454004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42.994999999999997</v>
      </c>
      <c r="J20" s="81">
        <v>42.999000000000002</v>
      </c>
      <c r="K20" s="17"/>
      <c r="L20" s="17"/>
      <c r="M20" s="89"/>
      <c r="N20" s="17"/>
      <c r="O20" s="17"/>
      <c r="P20" s="19">
        <v>66637281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58.066000000000003</v>
      </c>
      <c r="J21" s="34">
        <v>58.072000000000003</v>
      </c>
      <c r="K21" s="17"/>
      <c r="L21" s="17"/>
      <c r="M21" s="89"/>
      <c r="N21" s="17"/>
      <c r="O21" s="17"/>
      <c r="P21" s="19">
        <v>2460622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126.703</v>
      </c>
      <c r="J22" s="27">
        <v>126.72799999999999</v>
      </c>
      <c r="K22" s="17"/>
      <c r="L22" s="17"/>
      <c r="M22" s="18"/>
      <c r="N22" s="17"/>
      <c r="O22" s="100"/>
      <c r="P22" s="101">
        <v>10206118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120.113</v>
      </c>
      <c r="J23" s="27">
        <v>120.172</v>
      </c>
      <c r="K23" s="17"/>
      <c r="L23" s="17"/>
      <c r="M23" s="18"/>
      <c r="N23" s="17"/>
      <c r="O23" s="100"/>
      <c r="P23" s="101">
        <v>736534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152.345</v>
      </c>
      <c r="J25" s="55">
        <v>151.83199999999999</v>
      </c>
      <c r="K25" s="17"/>
      <c r="L25" s="17"/>
      <c r="M25" s="18"/>
      <c r="N25" s="17"/>
      <c r="O25" s="114"/>
      <c r="P25" s="115">
        <v>1299989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563.82899999999995</v>
      </c>
      <c r="J26" s="27">
        <v>563.05600000000004</v>
      </c>
      <c r="K26" s="17"/>
      <c r="L26" s="17"/>
      <c r="M26" s="18"/>
      <c r="N26" s="17"/>
      <c r="O26" s="121"/>
      <c r="P26" s="115">
        <v>724090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129.15600000000001</v>
      </c>
      <c r="J27" s="28">
        <v>128.96899999999999</v>
      </c>
      <c r="K27" s="17"/>
      <c r="L27" s="17"/>
      <c r="M27" s="18"/>
      <c r="N27" s="17"/>
      <c r="O27" s="124"/>
      <c r="P27" s="115">
        <v>1493723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134.90299999999999</v>
      </c>
      <c r="J28" s="125">
        <v>134.92500000000001</v>
      </c>
      <c r="K28" s="17"/>
      <c r="L28" s="17"/>
      <c r="M28" s="18"/>
      <c r="N28" s="17"/>
      <c r="O28" s="126"/>
      <c r="P28" s="115">
        <v>930711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132.696</v>
      </c>
      <c r="J29" s="28">
        <v>132.73400000000001</v>
      </c>
      <c r="K29" s="17"/>
      <c r="L29" s="17"/>
      <c r="M29" s="18"/>
      <c r="N29" s="17"/>
      <c r="O29" s="100"/>
      <c r="P29" s="115">
        <v>225781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110.88800000000001</v>
      </c>
      <c r="J30" s="28">
        <v>111.184</v>
      </c>
      <c r="K30" s="17"/>
      <c r="L30" s="17"/>
      <c r="M30" s="18"/>
      <c r="N30" s="17"/>
      <c r="O30" s="100"/>
      <c r="P30" s="115">
        <v>269065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117.70399999999999</v>
      </c>
      <c r="J31" s="28">
        <v>117.705</v>
      </c>
      <c r="K31" s="17"/>
      <c r="L31" s="17"/>
      <c r="M31" s="18"/>
      <c r="N31" s="17"/>
      <c r="O31" s="100"/>
      <c r="P31" s="115">
        <v>189859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172.67599999999999</v>
      </c>
      <c r="J32" s="28">
        <v>171.81200000000001</v>
      </c>
      <c r="K32" s="17"/>
      <c r="L32" s="17"/>
      <c r="M32" s="18"/>
      <c r="N32" s="17"/>
      <c r="O32" s="100"/>
      <c r="P32" s="115">
        <v>602032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98.313999999999993</v>
      </c>
      <c r="J33" s="28">
        <v>98.355000000000004</v>
      </c>
      <c r="K33" s="17"/>
      <c r="L33" s="17"/>
      <c r="M33" s="18"/>
      <c r="N33" s="17"/>
      <c r="O33" s="100"/>
      <c r="P33" s="19">
        <v>1189799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108.55500000000001</v>
      </c>
      <c r="J34" s="28">
        <v>108.461</v>
      </c>
      <c r="K34" s="17"/>
      <c r="L34" s="17"/>
      <c r="M34" s="18"/>
      <c r="N34" s="17"/>
      <c r="O34" s="141" t="s">
        <v>195</v>
      </c>
      <c r="P34" s="115">
        <v>11912955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169.94499999999999</v>
      </c>
      <c r="J35" s="27">
        <v>169.363</v>
      </c>
      <c r="K35" s="17"/>
      <c r="L35" s="17"/>
      <c r="M35" s="18"/>
      <c r="N35" s="17"/>
      <c r="O35" s="155"/>
      <c r="P35" s="145">
        <v>888416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148.67599999999999</v>
      </c>
      <c r="J36" s="28">
        <v>148.268</v>
      </c>
      <c r="K36" s="17"/>
      <c r="L36" s="17"/>
      <c r="M36" s="18"/>
      <c r="N36" s="17"/>
      <c r="O36" s="144"/>
      <c r="P36" s="145">
        <v>948916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109.01900000000001</v>
      </c>
      <c r="J37" s="28">
        <v>109.36799999999999</v>
      </c>
      <c r="K37" s="17"/>
      <c r="L37" s="17"/>
      <c r="M37" s="18"/>
      <c r="N37" s="17"/>
      <c r="O37" s="155"/>
      <c r="P37" s="145">
        <v>124679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119.127</v>
      </c>
      <c r="J38" s="28">
        <v>119.16</v>
      </c>
      <c r="K38" s="17"/>
      <c r="L38" s="17"/>
      <c r="M38" s="18"/>
      <c r="N38" s="17"/>
      <c r="O38" s="155"/>
      <c r="P38" s="145">
        <v>162057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23.312999999999999</v>
      </c>
      <c r="J39" s="74">
        <v>23.242000000000001</v>
      </c>
      <c r="K39" s="68"/>
      <c r="L39" s="17"/>
      <c r="M39" s="18"/>
      <c r="N39" s="17"/>
      <c r="O39" s="141"/>
      <c r="P39" s="115">
        <v>43789188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2263.2040000000002</v>
      </c>
      <c r="J41" s="491">
        <v>2261.402</v>
      </c>
      <c r="K41" s="174" t="s">
        <v>63</v>
      </c>
      <c r="M41" s="175">
        <f t="shared" ref="M41" si="3">+(J41-I41)/I41</f>
        <v>-7.9621633754629916E-4</v>
      </c>
      <c r="O41" s="176" t="s">
        <v>63</v>
      </c>
      <c r="P41" s="75">
        <v>8285780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130.721</v>
      </c>
      <c r="J42" s="27">
        <v>129.804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64901810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163.303</v>
      </c>
      <c r="J43" s="28">
        <v>163.23099999999999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75086720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194.15600000000001</v>
      </c>
      <c r="J44" s="28">
        <v>193.42500000000001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1619547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18.666</v>
      </c>
      <c r="J45" s="28">
        <v>18.542999999999999</v>
      </c>
      <c r="K45" s="182" t="s">
        <v>66</v>
      </c>
      <c r="M45" s="175" t="e">
        <f>+(#REF!-#REF!)/#REF!</f>
        <v>#REF!</v>
      </c>
      <c r="O45" s="183" t="s">
        <v>66</v>
      </c>
      <c r="P45" s="184">
        <v>17211618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2.8530000000000002</v>
      </c>
      <c r="J47" s="489">
        <v>2.85</v>
      </c>
      <c r="K47" s="182"/>
      <c r="M47" s="175">
        <f t="shared" ref="M47:M48" si="5">+(J47-I47)/I47</f>
        <v>-1.0515247108307444E-3</v>
      </c>
      <c r="O47" s="186" t="s">
        <v>32</v>
      </c>
      <c r="P47" s="184">
        <v>11110870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2.4710000000000001</v>
      </c>
      <c r="J48" s="490">
        <v>2.4689999999999999</v>
      </c>
      <c r="K48" s="187" t="s">
        <v>32</v>
      </c>
      <c r="M48" s="175">
        <f t="shared" si="5"/>
        <v>-8.0938891137200474E-4</v>
      </c>
      <c r="O48" s="188" t="s">
        <v>32</v>
      </c>
      <c r="P48" s="189">
        <v>8822275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1.222</v>
      </c>
      <c r="J49" s="492">
        <v>1.232</v>
      </c>
      <c r="K49" s="191" t="s">
        <v>74</v>
      </c>
      <c r="M49" s="175">
        <f>+(P49-I49)/I49</f>
        <v>2205917.1669394434</v>
      </c>
      <c r="O49" s="192" t="s">
        <v>74</v>
      </c>
      <c r="P49" s="189">
        <v>2695632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1.157</v>
      </c>
      <c r="J50" s="484">
        <v>1.159</v>
      </c>
      <c r="K50" s="191"/>
      <c r="M50" s="195">
        <f t="shared" ref="M50:M57" si="6">+(J50-I50)/I50</f>
        <v>1.7286084701815055E-3</v>
      </c>
      <c r="O50" s="192" t="s">
        <v>74</v>
      </c>
      <c r="P50" s="101">
        <v>683680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683665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1.157</v>
      </c>
      <c r="K52" s="191"/>
      <c r="M52" s="195">
        <f t="shared" si="6"/>
        <v>-8.6355785837641621E-4</v>
      </c>
      <c r="O52" s="192" t="s">
        <v>74</v>
      </c>
      <c r="P52" s="101">
        <v>676004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1"/>
      <c r="M53" s="195">
        <f t="shared" si="6"/>
        <v>-1.3107731163630959E-3</v>
      </c>
      <c r="O53" s="202" t="s">
        <v>66</v>
      </c>
      <c r="P53" s="189">
        <v>19609691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126.861</v>
      </c>
      <c r="J54" s="208">
        <v>126.621</v>
      </c>
      <c r="K54" s="191"/>
      <c r="M54" s="195">
        <f t="shared" si="6"/>
        <v>-1.8918343699009868E-3</v>
      </c>
      <c r="O54" s="202" t="s">
        <v>66</v>
      </c>
      <c r="P54" s="189">
        <v>144347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1116.0630000000001</v>
      </c>
      <c r="J55" s="490">
        <v>1113.761</v>
      </c>
      <c r="K55" s="191"/>
      <c r="M55" s="195" t="e">
        <f>+(I55-#REF!)/#REF!</f>
        <v>#REF!</v>
      </c>
      <c r="O55" s="176" t="s">
        <v>63</v>
      </c>
      <c r="P55" s="189">
        <v>5568807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11.464</v>
      </c>
      <c r="J56" s="214">
        <v>11.403</v>
      </c>
      <c r="K56" s="191"/>
      <c r="M56" s="195">
        <f t="shared" si="6"/>
        <v>-5.3210048848569384E-3</v>
      </c>
      <c r="O56" s="202" t="s">
        <v>66</v>
      </c>
      <c r="P56" s="215">
        <v>4633291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10.811</v>
      </c>
      <c r="J57" s="220">
        <v>10.738</v>
      </c>
      <c r="K57" s="191"/>
      <c r="M57" s="195">
        <f t="shared" si="6"/>
        <v>-6.7523818333179537E-3</v>
      </c>
      <c r="O57" s="202" t="s">
        <v>66</v>
      </c>
      <c r="P57" s="221">
        <v>11137123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108.69199999999999</v>
      </c>
      <c r="J63" s="231">
        <v>108.708</v>
      </c>
      <c r="K63" s="17"/>
      <c r="L63" s="18"/>
      <c r="M63" s="17"/>
      <c r="N63" s="232"/>
      <c r="O63" s="232"/>
      <c r="P63" s="189">
        <v>100440274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102.819</v>
      </c>
      <c r="J64" s="213">
        <v>102.82899999999999</v>
      </c>
      <c r="K64" s="17"/>
      <c r="L64" s="18"/>
      <c r="M64" s="17"/>
      <c r="N64" s="237"/>
      <c r="O64" s="237"/>
      <c r="P64" s="67">
        <v>129194178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105.07</v>
      </c>
      <c r="J65" s="213">
        <v>105.086</v>
      </c>
      <c r="K65" s="17"/>
      <c r="L65" s="18"/>
      <c r="M65" s="17"/>
      <c r="N65" s="237"/>
      <c r="O65" s="237"/>
      <c r="P65" s="67">
        <v>57912404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103.126</v>
      </c>
      <c r="J66" s="213">
        <v>103.14100000000001</v>
      </c>
      <c r="K66" s="17"/>
      <c r="L66" s="18"/>
      <c r="M66" s="17"/>
      <c r="N66" s="248"/>
      <c r="O66" s="248"/>
      <c r="P66" s="67">
        <v>158315175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104.661</v>
      </c>
      <c r="J67" s="213">
        <v>104.679</v>
      </c>
      <c r="K67" s="17"/>
      <c r="L67" s="18"/>
      <c r="M67" s="17"/>
      <c r="N67" s="250"/>
      <c r="O67" s="250"/>
      <c r="P67" s="67">
        <v>72566617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107.333</v>
      </c>
      <c r="J68" s="213">
        <v>107.357</v>
      </c>
      <c r="K68" s="17"/>
      <c r="L68" s="18"/>
      <c r="M68" s="17"/>
      <c r="N68" s="250"/>
      <c r="O68" s="250"/>
      <c r="P68" s="67">
        <v>34599255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105.125</v>
      </c>
      <c r="J69" s="213">
        <v>105.14100000000001</v>
      </c>
      <c r="K69" s="17"/>
      <c r="L69" s="18"/>
      <c r="M69" s="17"/>
      <c r="N69" s="254"/>
      <c r="O69" s="254"/>
      <c r="P69" s="67">
        <v>320629513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101.80800000000001</v>
      </c>
      <c r="J70" s="213">
        <v>101.82</v>
      </c>
      <c r="K70" s="17"/>
      <c r="L70" s="18"/>
      <c r="M70" s="17"/>
      <c r="N70" s="232"/>
      <c r="O70" s="232"/>
      <c r="P70" s="45">
        <v>223539085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103.568</v>
      </c>
      <c r="J71" s="213">
        <v>103.578</v>
      </c>
      <c r="K71" s="17"/>
      <c r="L71" s="18"/>
      <c r="M71" s="17"/>
      <c r="N71" s="232"/>
      <c r="O71" s="232"/>
      <c r="P71" s="45">
        <v>4286986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104.71299999999999</v>
      </c>
      <c r="J72" s="213">
        <v>104.729</v>
      </c>
      <c r="K72" s="17"/>
      <c r="L72" s="18"/>
      <c r="M72" s="17"/>
      <c r="N72" s="44"/>
      <c r="O72" s="44"/>
      <c r="P72" s="45">
        <v>23669579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103.438</v>
      </c>
      <c r="J73" s="213">
        <v>103.452</v>
      </c>
      <c r="K73" s="17"/>
      <c r="L73" s="18"/>
      <c r="M73" s="17"/>
      <c r="N73" s="250"/>
      <c r="O73" s="250"/>
      <c r="P73" s="67">
        <v>3947233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107.34399999999999</v>
      </c>
      <c r="J74" s="213">
        <v>107.36</v>
      </c>
      <c r="K74" s="17"/>
      <c r="L74" s="18"/>
      <c r="M74" s="17"/>
      <c r="N74" s="250"/>
      <c r="O74" s="250"/>
      <c r="P74" s="215">
        <v>47740100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105.142</v>
      </c>
      <c r="J75" s="213">
        <v>105.155</v>
      </c>
      <c r="K75" s="8"/>
      <c r="L75" s="256"/>
      <c r="M75" s="8"/>
      <c r="N75" s="257"/>
      <c r="O75" s="257"/>
      <c r="P75" s="258">
        <v>208079936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103.84099999999999</v>
      </c>
      <c r="J76" s="213">
        <v>103.851</v>
      </c>
      <c r="K76" s="17"/>
      <c r="L76" s="18"/>
      <c r="M76" s="17"/>
      <c r="N76" s="254"/>
      <c r="O76" s="254"/>
      <c r="P76" s="261">
        <v>18677699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103.312</v>
      </c>
      <c r="J77" s="213">
        <v>103.32599999999999</v>
      </c>
      <c r="K77" s="17"/>
      <c r="L77" s="18"/>
      <c r="M77" s="17"/>
      <c r="N77" s="263"/>
      <c r="O77" s="263"/>
      <c r="P77" s="261">
        <v>428280035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104.45099999999999</v>
      </c>
      <c r="J78" s="213">
        <v>104.46299999999999</v>
      </c>
      <c r="K78" s="17"/>
      <c r="L78" s="18"/>
      <c r="M78" s="17"/>
      <c r="N78" s="250"/>
      <c r="O78" s="250"/>
      <c r="P78" s="261">
        <v>9135257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103.149</v>
      </c>
      <c r="J79" s="213">
        <v>103.16500000000001</v>
      </c>
      <c r="K79" s="17"/>
      <c r="L79" s="18"/>
      <c r="M79" s="17"/>
      <c r="N79" s="263"/>
      <c r="O79" s="263"/>
      <c r="P79" s="268">
        <v>117402760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104.16200000000001</v>
      </c>
      <c r="J80" s="212">
        <v>104.17400000000001</v>
      </c>
      <c r="K80" s="17"/>
      <c r="L80" s="18"/>
      <c r="M80" s="17"/>
      <c r="N80" s="254"/>
      <c r="O80" s="254"/>
      <c r="P80" s="261">
        <v>70633820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105.512</v>
      </c>
      <c r="J81" s="213">
        <v>105.52800000000001</v>
      </c>
      <c r="K81" s="17"/>
      <c r="L81" s="18"/>
      <c r="M81" s="17"/>
      <c r="N81" s="254"/>
      <c r="O81" s="254"/>
      <c r="P81" s="261">
        <v>3424604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103.18899999999999</v>
      </c>
      <c r="J82" s="213">
        <v>103.20399999999999</v>
      </c>
      <c r="K82" s="17"/>
      <c r="L82" s="18"/>
      <c r="M82" s="17"/>
      <c r="N82" s="250"/>
      <c r="O82" s="250"/>
      <c r="P82" s="273">
        <v>341792700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103.063</v>
      </c>
      <c r="J83" s="213">
        <v>103.077</v>
      </c>
      <c r="K83" s="17"/>
      <c r="L83" s="18"/>
      <c r="M83" s="17"/>
      <c r="N83" s="250"/>
      <c r="O83" s="250"/>
      <c r="P83" s="273">
        <v>9821968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105.712</v>
      </c>
      <c r="J84" s="213">
        <v>105.724</v>
      </c>
      <c r="K84" s="17"/>
      <c r="L84" s="18"/>
      <c r="M84" s="17"/>
      <c r="N84" s="254"/>
      <c r="O84" s="254"/>
      <c r="P84" s="273">
        <v>24023672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102.562</v>
      </c>
      <c r="J85" s="74">
        <v>102.574</v>
      </c>
      <c r="K85" s="17"/>
      <c r="L85" s="18"/>
      <c r="M85" s="17"/>
      <c r="N85" s="250"/>
      <c r="O85" s="250"/>
      <c r="P85" s="273">
        <v>98184582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10.646000000000001</v>
      </c>
      <c r="J87" s="284">
        <v>10.647</v>
      </c>
      <c r="K87" s="17"/>
      <c r="L87" s="18"/>
      <c r="M87" s="17"/>
      <c r="N87" s="285"/>
      <c r="O87" s="285"/>
      <c r="P87" s="286">
        <v>4885408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103.578</v>
      </c>
      <c r="J88" s="289">
        <v>103.589</v>
      </c>
      <c r="L88" s="175"/>
      <c r="M88" s="1"/>
      <c r="N88" s="285"/>
      <c r="O88" s="285"/>
      <c r="P88" s="290">
        <v>2835341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103.925</v>
      </c>
      <c r="J89" s="294">
        <v>103.94199999999999</v>
      </c>
      <c r="K89" s="17"/>
      <c r="L89" s="18"/>
      <c r="M89" s="17"/>
      <c r="N89" s="295"/>
      <c r="O89" s="295"/>
      <c r="P89" s="75">
        <v>9309433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105.09399999999999</v>
      </c>
      <c r="J90" s="294">
        <v>105.107</v>
      </c>
      <c r="K90" s="17"/>
      <c r="L90" s="18"/>
      <c r="M90" s="17"/>
      <c r="N90" s="295"/>
      <c r="O90" s="295" t="s">
        <v>202</v>
      </c>
      <c r="P90" s="29">
        <v>3095220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10.445</v>
      </c>
      <c r="J91" s="306">
        <v>10.446</v>
      </c>
      <c r="K91" s="17"/>
      <c r="L91" s="18"/>
      <c r="M91" s="17"/>
      <c r="N91" s="144"/>
      <c r="O91" s="144"/>
      <c r="P91" s="495">
        <v>6070440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100.265</v>
      </c>
      <c r="J93" s="502">
        <v>100.33799999999999</v>
      </c>
      <c r="K93" s="17"/>
      <c r="L93" s="18"/>
      <c r="M93" s="17"/>
      <c r="N93" s="295"/>
      <c r="O93" s="176" t="s">
        <v>63</v>
      </c>
      <c r="P93" s="75">
        <v>550656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60.148000000000003</v>
      </c>
      <c r="J95" s="231">
        <v>60.034999999999997</v>
      </c>
      <c r="K95" s="17"/>
      <c r="L95" s="17"/>
      <c r="M95" s="18"/>
      <c r="N95" s="17"/>
      <c r="O95" s="285"/>
      <c r="P95" s="101">
        <v>5623209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771184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520712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102.697</v>
      </c>
      <c r="J98" s="28">
        <v>102.64700000000001</v>
      </c>
      <c r="K98" s="17"/>
      <c r="L98" s="17"/>
      <c r="M98" s="18"/>
      <c r="N98" s="17"/>
      <c r="O98" s="321"/>
      <c r="P98" s="101">
        <v>2742013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18.606000000000002</v>
      </c>
      <c r="J99" s="28">
        <v>18.591999999999999</v>
      </c>
      <c r="K99" s="322"/>
      <c r="L99" s="62"/>
      <c r="M99" s="62"/>
      <c r="N99" s="323"/>
      <c r="O99" s="324"/>
      <c r="P99" s="101">
        <v>1192854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311.91399999999999</v>
      </c>
      <c r="J100" s="28">
        <v>311.07</v>
      </c>
      <c r="K100" s="17"/>
      <c r="L100" s="17"/>
      <c r="M100" s="18"/>
      <c r="N100" s="17"/>
      <c r="O100" s="114"/>
      <c r="P100" s="101">
        <v>15563143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30.347999999999999</v>
      </c>
      <c r="J101" s="27">
        <v>30.318999999999999</v>
      </c>
      <c r="K101" s="17"/>
      <c r="L101" s="17"/>
      <c r="M101" s="18"/>
      <c r="N101" s="17"/>
      <c r="O101" s="114"/>
      <c r="P101" s="101">
        <v>4343392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2474.33</v>
      </c>
      <c r="J102" s="27">
        <v>2459.4899999999998</v>
      </c>
      <c r="K102" s="17"/>
      <c r="L102" s="17"/>
      <c r="M102" s="18"/>
      <c r="N102" s="17"/>
      <c r="O102" s="114"/>
      <c r="P102" s="101">
        <v>4141781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77.119</v>
      </c>
      <c r="J103" s="28">
        <v>77.192999999999998</v>
      </c>
      <c r="K103" s="17"/>
      <c r="L103" s="17"/>
      <c r="M103" s="18"/>
      <c r="N103" s="17"/>
      <c r="O103" s="100"/>
      <c r="P103" s="101">
        <v>1355603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57.572000000000003</v>
      </c>
      <c r="J104" s="28">
        <v>57.581000000000003</v>
      </c>
      <c r="K104" s="17"/>
      <c r="L104" s="17"/>
      <c r="M104" s="18"/>
      <c r="N104" s="17"/>
      <c r="O104" s="100"/>
      <c r="P104" s="101">
        <v>1170928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117.971</v>
      </c>
      <c r="J105" s="28">
        <v>117.991</v>
      </c>
      <c r="K105" s="17"/>
      <c r="L105" s="17"/>
      <c r="M105" s="18"/>
      <c r="N105" s="17"/>
      <c r="O105" s="285"/>
      <c r="P105" s="411">
        <v>1846089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103.93300000000001</v>
      </c>
      <c r="J106" s="340">
        <v>103.98099999999999</v>
      </c>
      <c r="K106" s="17"/>
      <c r="L106" s="17"/>
      <c r="M106" s="18"/>
      <c r="N106" s="17"/>
      <c r="O106" s="100"/>
      <c r="P106" s="504">
        <v>2417988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10.795999999999999</v>
      </c>
      <c r="J108" s="231">
        <v>10.797000000000001</v>
      </c>
      <c r="K108" s="17"/>
      <c r="L108" s="18"/>
      <c r="M108" s="17"/>
      <c r="N108" s="68"/>
      <c r="O108" s="100"/>
      <c r="P108" s="342">
        <v>78138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11.474</v>
      </c>
      <c r="J109" s="349">
        <v>11.468</v>
      </c>
      <c r="K109" s="17"/>
      <c r="L109" s="18"/>
      <c r="M109" s="17"/>
      <c r="N109" s="68"/>
      <c r="O109" s="100"/>
      <c r="P109" s="115">
        <v>895009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14.782</v>
      </c>
      <c r="J110" s="349">
        <v>14.78</v>
      </c>
      <c r="K110" s="17"/>
      <c r="L110" s="18"/>
      <c r="M110" s="17"/>
      <c r="N110" s="68"/>
      <c r="O110" s="100"/>
      <c r="P110" s="115">
        <v>103457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14.148999999999999</v>
      </c>
      <c r="J111" s="349">
        <v>14.132</v>
      </c>
      <c r="K111" s="17"/>
      <c r="L111" s="18"/>
      <c r="M111" s="17"/>
      <c r="N111" s="68"/>
      <c r="O111" s="100"/>
      <c r="P111" s="115">
        <v>354736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16.300999999999998</v>
      </c>
      <c r="J112" s="349">
        <v>16.242000000000001</v>
      </c>
      <c r="K112" s="17"/>
      <c r="L112" s="18"/>
      <c r="M112" s="17"/>
      <c r="N112" s="68"/>
      <c r="O112" s="353"/>
      <c r="P112" s="115">
        <v>20306557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14.015000000000001</v>
      </c>
      <c r="J113" s="349">
        <v>13.99</v>
      </c>
      <c r="K113" s="17"/>
      <c r="L113" s="18"/>
      <c r="M113" s="17"/>
      <c r="N113" s="68"/>
      <c r="O113" s="100"/>
      <c r="P113" s="115">
        <v>19503870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159.15199999999999</v>
      </c>
      <c r="J114" s="349">
        <v>158.946</v>
      </c>
      <c r="K114" s="17"/>
      <c r="L114" s="18"/>
      <c r="M114" s="17"/>
      <c r="N114" s="68"/>
      <c r="O114" s="100"/>
      <c r="P114" s="115">
        <v>1216737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148.34299999999999</v>
      </c>
      <c r="J115" s="349">
        <v>148.19999999999999</v>
      </c>
      <c r="K115" s="17"/>
      <c r="L115" s="18"/>
      <c r="M115" s="17"/>
      <c r="N115" s="68"/>
      <c r="O115" s="100"/>
      <c r="P115" s="115">
        <v>604659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9.0020000000000007</v>
      </c>
      <c r="J116" s="348">
        <v>8.9640000000000004</v>
      </c>
      <c r="K116" s="17"/>
      <c r="L116" s="18"/>
      <c r="M116" s="17"/>
      <c r="N116" s="68"/>
      <c r="O116" s="360"/>
      <c r="P116" s="115">
        <v>1068344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124.157</v>
      </c>
      <c r="J117" s="349">
        <v>124.542</v>
      </c>
      <c r="K117" s="17"/>
      <c r="L117" s="18"/>
      <c r="M117" s="17"/>
      <c r="N117" s="68"/>
      <c r="O117" s="362"/>
      <c r="P117" s="115">
        <v>205370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89.069000000000003</v>
      </c>
      <c r="J118" s="349">
        <v>88.376999999999995</v>
      </c>
      <c r="K118" s="17"/>
      <c r="L118" s="17"/>
      <c r="M118" s="18"/>
      <c r="N118" s="17"/>
      <c r="O118" s="100"/>
      <c r="P118" s="115">
        <v>473438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91.578000000000003</v>
      </c>
      <c r="J119" s="348">
        <v>90.680999999999997</v>
      </c>
      <c r="K119" s="17"/>
      <c r="L119" s="17"/>
      <c r="M119" s="18"/>
      <c r="N119" s="17"/>
      <c r="O119" s="114"/>
      <c r="P119" s="115">
        <v>188345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99.072999999999993</v>
      </c>
      <c r="J120" s="348">
        <v>99.367999999999995</v>
      </c>
      <c r="K120" s="371"/>
      <c r="L120" s="372"/>
      <c r="M120" s="371"/>
      <c r="N120" s="373"/>
      <c r="O120" s="362"/>
      <c r="P120" s="115">
        <v>2620139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110.608</v>
      </c>
      <c r="J121" s="349">
        <v>110.751</v>
      </c>
      <c r="K121" s="377"/>
      <c r="L121" s="378"/>
      <c r="M121" s="377"/>
      <c r="N121" s="379"/>
      <c r="O121" s="380"/>
      <c r="P121" s="381">
        <v>4963114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96.350999999999999</v>
      </c>
      <c r="J122" s="349">
        <v>96.486999999999995</v>
      </c>
      <c r="K122" s="377"/>
      <c r="L122" s="378"/>
      <c r="M122" s="377"/>
      <c r="N122" s="379"/>
      <c r="O122" s="380"/>
      <c r="P122" s="381">
        <v>767844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10.302</v>
      </c>
      <c r="J123" s="349">
        <v>10.28</v>
      </c>
      <c r="K123" s="387"/>
      <c r="L123" s="378"/>
      <c r="M123" s="387"/>
      <c r="N123" s="379"/>
      <c r="O123" s="388"/>
      <c r="P123" s="381">
        <v>574811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101.328</v>
      </c>
      <c r="J124" s="348">
        <v>101.351</v>
      </c>
      <c r="K124" s="390"/>
      <c r="L124" s="391"/>
      <c r="M124" s="390"/>
      <c r="N124" s="392"/>
      <c r="P124" s="393">
        <v>1040972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164.15899999999999</v>
      </c>
      <c r="J125" s="340">
        <v>163.977</v>
      </c>
      <c r="K125" s="503"/>
      <c r="L125" s="400"/>
      <c r="M125" s="401"/>
      <c r="N125" s="400"/>
      <c r="O125" s="402"/>
      <c r="P125" s="393">
        <v>53344057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111.369</v>
      </c>
      <c r="J127" s="487">
        <v>112.142</v>
      </c>
      <c r="K127" s="191" t="s">
        <v>74</v>
      </c>
      <c r="M127" s="175">
        <f>+(J127-I127)/I127</f>
        <v>6.9408901938600165E-3</v>
      </c>
      <c r="O127" s="405" t="s">
        <v>74</v>
      </c>
      <c r="P127" s="115">
        <v>470213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111.455</v>
      </c>
      <c r="J128" s="486">
        <v>111.32299999999999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834481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122.346</v>
      </c>
      <c r="J129" s="486">
        <v>121.76600000000001</v>
      </c>
      <c r="K129" s="174" t="s">
        <v>63</v>
      </c>
      <c r="M129" s="175">
        <f t="shared" ref="M129:M134" si="12">+(J129-I129)/I129</f>
        <v>-4.7406535563075071E-3</v>
      </c>
      <c r="O129" s="410" t="s">
        <v>63</v>
      </c>
      <c r="P129" s="101">
        <v>573157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206.26300000000001</v>
      </c>
      <c r="J130" s="253">
        <v>206.84399999999999</v>
      </c>
      <c r="K130" s="182" t="s">
        <v>66</v>
      </c>
      <c r="M130" s="175">
        <f t="shared" si="12"/>
        <v>2.8167921537066215E-3</v>
      </c>
      <c r="O130" s="415" t="s">
        <v>66</v>
      </c>
      <c r="P130" s="416">
        <v>3055910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187.935</v>
      </c>
      <c r="J131" s="417">
        <v>187.536</v>
      </c>
      <c r="K131" s="68" t="s">
        <v>66</v>
      </c>
      <c r="L131" s="17"/>
      <c r="M131" s="18">
        <f t="shared" si="12"/>
        <v>-2.1230744672360172E-3</v>
      </c>
      <c r="N131" s="17"/>
      <c r="O131" s="418" t="s">
        <v>66</v>
      </c>
      <c r="P131" s="115">
        <v>3209858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163.89</v>
      </c>
      <c r="J132" s="417">
        <v>163.72300000000001</v>
      </c>
      <c r="K132" s="68" t="s">
        <v>66</v>
      </c>
      <c r="L132" s="17"/>
      <c r="M132" s="18">
        <f t="shared" si="12"/>
        <v>-1.0189761425344632E-3</v>
      </c>
      <c r="N132" s="17"/>
      <c r="O132" s="418" t="s">
        <v>66</v>
      </c>
      <c r="P132" s="115">
        <v>20840362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23.279</v>
      </c>
      <c r="J133" s="417">
        <v>23.645</v>
      </c>
      <c r="K133" s="182" t="s">
        <v>66</v>
      </c>
      <c r="M133" s="175">
        <f t="shared" si="12"/>
        <v>1.5722324842132381E-2</v>
      </c>
      <c r="O133" s="415" t="s">
        <v>66</v>
      </c>
      <c r="P133" s="115">
        <v>3850353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148.34299999999999</v>
      </c>
      <c r="J134" s="417">
        <v>146.79400000000001</v>
      </c>
      <c r="K134" s="182" t="s">
        <v>66</v>
      </c>
      <c r="M134" s="175">
        <f t="shared" si="12"/>
        <v>-1.0442016138273988E-2</v>
      </c>
      <c r="O134" s="415" t="s">
        <v>66</v>
      </c>
      <c r="P134" s="115">
        <v>887810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128.142</v>
      </c>
      <c r="J135" s="487">
        <v>130.292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2047030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9260.1479999999992</v>
      </c>
      <c r="J136" s="417">
        <v>9214.3279999999995</v>
      </c>
      <c r="K136" s="422" t="s">
        <v>66</v>
      </c>
      <c r="L136" s="423"/>
      <c r="M136" s="424">
        <f t="shared" ref="M136" si="13">+(J136-I136)/I136</f>
        <v>-4.9480850630032819E-3</v>
      </c>
      <c r="N136" s="423"/>
      <c r="O136" s="415" t="s">
        <v>66</v>
      </c>
      <c r="P136" s="115">
        <v>3473801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77.308000000000007</v>
      </c>
      <c r="J137" s="429">
        <v>77.161000000000001</v>
      </c>
      <c r="K137" s="182" t="s">
        <v>66</v>
      </c>
      <c r="M137" s="175">
        <f>+(J137-I137)/I137</f>
        <v>-1.9014849692141247E-3</v>
      </c>
      <c r="O137" s="430" t="s">
        <v>183</v>
      </c>
      <c r="P137" s="420">
        <v>77161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1056.4680000000001</v>
      </c>
      <c r="J138" s="348">
        <v>1052.258</v>
      </c>
      <c r="K138" s="182"/>
      <c r="M138" s="195">
        <f t="shared" ref="M138:M142" si="14">+(J138-I138)/I138</f>
        <v>-3.9849763551759601E-3</v>
      </c>
      <c r="O138" s="415" t="s">
        <v>66</v>
      </c>
      <c r="P138" s="420">
        <v>8159207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6042.5529999999999</v>
      </c>
      <c r="J139" s="348">
        <v>6015.3580000000002</v>
      </c>
      <c r="K139" s="182"/>
      <c r="M139" s="195">
        <f t="shared" si="14"/>
        <v>-4.500581128539495E-3</v>
      </c>
      <c r="O139" s="415" t="s">
        <v>66</v>
      </c>
      <c r="P139" s="420">
        <v>38504310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5278.4359999999997</v>
      </c>
      <c r="J140" s="439">
        <v>5242.6760000000004</v>
      </c>
      <c r="K140" s="440"/>
      <c r="L140" s="441"/>
      <c r="M140" s="442">
        <f t="shared" si="14"/>
        <v>-6.7747340310651324E-3</v>
      </c>
      <c r="N140" s="441"/>
      <c r="O140" s="443" t="s">
        <v>187</v>
      </c>
      <c r="P140" s="115">
        <v>5032969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93.012</v>
      </c>
      <c r="J141" s="487">
        <v>93.852000000000004</v>
      </c>
      <c r="K141" s="449"/>
      <c r="L141" s="450"/>
      <c r="M141" s="451">
        <f t="shared" si="14"/>
        <v>9.0310927622242656E-3</v>
      </c>
      <c r="N141" s="450"/>
      <c r="O141" s="405" t="s">
        <v>74</v>
      </c>
      <c r="P141" s="510">
        <v>2314587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 t="s">
        <v>165</v>
      </c>
      <c r="J142" s="488">
        <v>5000</v>
      </c>
      <c r="K142" s="449"/>
      <c r="L142" s="450"/>
      <c r="M142" s="451" t="e">
        <f t="shared" si="14"/>
        <v>#VALUE!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120.69199999999999</v>
      </c>
      <c r="J144" s="460">
        <v>121.02500000000001</v>
      </c>
      <c r="K144" s="222" t="s">
        <v>66</v>
      </c>
      <c r="L144" s="8"/>
      <c r="M144" s="461">
        <f>+(J144-I144)/I144</f>
        <v>2.7590892519803521E-3</v>
      </c>
      <c r="N144" s="8"/>
      <c r="O144" s="462">
        <v>1562592</v>
      </c>
      <c r="P144" s="420">
        <v>5615334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12104.108</v>
      </c>
      <c r="J146" s="470">
        <v>12062.623</v>
      </c>
      <c r="K146" s="182" t="s">
        <v>66</v>
      </c>
      <c r="M146" s="175">
        <f>+(J146-I146)/I146</f>
        <v>-3.4273487976148745E-3</v>
      </c>
      <c r="O146" s="415" t="s">
        <v>66</v>
      </c>
      <c r="P146" s="420">
        <v>13258950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G60:G61"/>
    <mergeCell ref="F60:F61"/>
    <mergeCell ref="B107:J107"/>
    <mergeCell ref="B126:J126"/>
    <mergeCell ref="B143:J143"/>
    <mergeCell ref="B145:J145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19" workbookViewId="0">
      <selection activeCell="O23" sqref="O23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177.804</v>
      </c>
      <c r="J6" s="16">
        <v>177.827</v>
      </c>
      <c r="K6" s="17"/>
      <c r="L6" s="17"/>
      <c r="M6" s="18"/>
      <c r="N6" s="17"/>
      <c r="O6" s="1"/>
      <c r="P6" s="19">
        <v>596121959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120.94499999999999</v>
      </c>
      <c r="J7" s="28">
        <v>120.96299999999999</v>
      </c>
      <c r="K7" s="17"/>
      <c r="L7" s="17"/>
      <c r="M7" s="18"/>
      <c r="N7" s="17"/>
      <c r="O7" s="1"/>
      <c r="P7" s="29">
        <v>241118306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102.953</v>
      </c>
      <c r="J8" s="28">
        <v>102.96599999999999</v>
      </c>
      <c r="K8" s="17"/>
      <c r="L8" s="17"/>
      <c r="M8" s="18"/>
      <c r="N8" s="17"/>
      <c r="O8" s="1"/>
      <c r="P8" s="35">
        <v>73429386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106.04900000000001</v>
      </c>
      <c r="J9" s="28">
        <v>106.066</v>
      </c>
      <c r="K9" s="17"/>
      <c r="L9" s="17"/>
      <c r="M9" s="18"/>
      <c r="N9" s="17"/>
      <c r="P9" s="19">
        <v>26222210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106.34699999999999</v>
      </c>
      <c r="J10" s="28">
        <v>106.36199999999999</v>
      </c>
      <c r="K10" s="17"/>
      <c r="L10" s="17"/>
      <c r="M10" s="18"/>
      <c r="N10" s="17"/>
      <c r="O10" s="44"/>
      <c r="P10" s="45">
        <v>10863030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100.494</v>
      </c>
      <c r="J11" s="28">
        <v>100.51</v>
      </c>
      <c r="K11" s="17"/>
      <c r="L11" s="17"/>
      <c r="M11" s="18"/>
      <c r="N11" s="17"/>
      <c r="O11" s="44"/>
      <c r="P11" s="45">
        <v>2861228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15.864000000000001</v>
      </c>
      <c r="J13" s="55">
        <v>15.866</v>
      </c>
      <c r="K13" s="17"/>
      <c r="L13" s="17"/>
      <c r="M13" s="18"/>
      <c r="N13" s="17"/>
      <c r="O13" s="1"/>
      <c r="P13" s="56">
        <v>77501519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115.95699999999999</v>
      </c>
      <c r="J14" s="27">
        <v>115.96899999999999</v>
      </c>
      <c r="K14" s="17"/>
      <c r="L14" s="17"/>
      <c r="M14" s="18"/>
      <c r="N14" s="17"/>
      <c r="O14" s="17"/>
      <c r="P14" s="64">
        <v>2932630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7477855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104.693</v>
      </c>
      <c r="J16" s="74">
        <v>104.708</v>
      </c>
      <c r="K16" s="17"/>
      <c r="L16" s="17"/>
      <c r="M16" s="18"/>
      <c r="N16" s="17"/>
      <c r="O16" s="1"/>
      <c r="P16" s="75">
        <v>11671773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1.6319999999999999</v>
      </c>
      <c r="J18" s="485">
        <v>1.633</v>
      </c>
      <c r="K18" s="68" t="s">
        <v>32</v>
      </c>
      <c r="L18" s="17"/>
      <c r="M18" s="18">
        <f>+(J18-I18)/I18</f>
        <v>6.1274509803928431E-4</v>
      </c>
      <c r="N18" s="17"/>
      <c r="O18" s="82" t="s">
        <v>33</v>
      </c>
      <c r="P18" s="35">
        <v>3454004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42.999000000000002</v>
      </c>
      <c r="J20" s="81">
        <v>43.003999999999998</v>
      </c>
      <c r="K20" s="17"/>
      <c r="L20" s="17"/>
      <c r="M20" s="89"/>
      <c r="N20" s="17"/>
      <c r="O20" s="17"/>
      <c r="P20" s="19">
        <v>62081969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58.072000000000003</v>
      </c>
      <c r="J21" s="34">
        <v>58.078000000000003</v>
      </c>
      <c r="K21" s="17"/>
      <c r="L21" s="17"/>
      <c r="M21" s="89"/>
      <c r="N21" s="17"/>
      <c r="O21" s="17"/>
      <c r="P21" s="19">
        <v>2460660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126.72799999999999</v>
      </c>
      <c r="J22" s="27">
        <v>126.611</v>
      </c>
      <c r="K22" s="17"/>
      <c r="L22" s="17"/>
      <c r="M22" s="18"/>
      <c r="N22" s="17"/>
      <c r="O22" s="100"/>
      <c r="P22" s="101">
        <v>10250590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120.172</v>
      </c>
      <c r="J23" s="27">
        <v>119.816</v>
      </c>
      <c r="K23" s="17"/>
      <c r="L23" s="17"/>
      <c r="M23" s="18"/>
      <c r="N23" s="17"/>
      <c r="O23" s="100"/>
      <c r="P23" s="101">
        <v>734355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151.83199999999999</v>
      </c>
      <c r="J25" s="55">
        <v>151.11099999999999</v>
      </c>
      <c r="K25" s="17"/>
      <c r="L25" s="17"/>
      <c r="M25" s="18"/>
      <c r="N25" s="17"/>
      <c r="O25" s="114"/>
      <c r="P25" s="115">
        <v>1293820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563.05600000000004</v>
      </c>
      <c r="J26" s="27">
        <v>560.63</v>
      </c>
      <c r="K26" s="17"/>
      <c r="L26" s="17"/>
      <c r="M26" s="18"/>
      <c r="N26" s="17"/>
      <c r="O26" s="121"/>
      <c r="P26" s="115">
        <v>720971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128.96899999999999</v>
      </c>
      <c r="J27" s="28">
        <v>128.834</v>
      </c>
      <c r="K27" s="17"/>
      <c r="L27" s="17"/>
      <c r="M27" s="18"/>
      <c r="N27" s="17"/>
      <c r="O27" s="124"/>
      <c r="P27" s="115">
        <v>1492154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134.92500000000001</v>
      </c>
      <c r="J28" s="125">
        <v>135.041</v>
      </c>
      <c r="K28" s="17"/>
      <c r="L28" s="17"/>
      <c r="M28" s="18"/>
      <c r="N28" s="17"/>
      <c r="O28" s="126"/>
      <c r="P28" s="115">
        <v>931509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132.73400000000001</v>
      </c>
      <c r="J29" s="28">
        <v>132.86199999999999</v>
      </c>
      <c r="K29" s="17"/>
      <c r="L29" s="17"/>
      <c r="M29" s="18"/>
      <c r="N29" s="17"/>
      <c r="O29" s="100"/>
      <c r="P29" s="115">
        <v>225997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111.184</v>
      </c>
      <c r="J30" s="28">
        <v>111.501</v>
      </c>
      <c r="K30" s="17"/>
      <c r="L30" s="17"/>
      <c r="M30" s="18"/>
      <c r="N30" s="17"/>
      <c r="O30" s="100"/>
      <c r="P30" s="115">
        <v>269832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117.705</v>
      </c>
      <c r="J31" s="28">
        <v>117.435</v>
      </c>
      <c r="K31" s="17"/>
      <c r="L31" s="17"/>
      <c r="M31" s="18"/>
      <c r="N31" s="17"/>
      <c r="O31" s="100"/>
      <c r="P31" s="115">
        <v>189422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171.81200000000001</v>
      </c>
      <c r="J32" s="28">
        <v>171.15600000000001</v>
      </c>
      <c r="K32" s="17"/>
      <c r="L32" s="17"/>
      <c r="M32" s="18"/>
      <c r="N32" s="17"/>
      <c r="O32" s="100"/>
      <c r="P32" s="115">
        <v>599732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98.355000000000004</v>
      </c>
      <c r="J33" s="28">
        <v>97.96</v>
      </c>
      <c r="K33" s="17"/>
      <c r="L33" s="17"/>
      <c r="M33" s="18"/>
      <c r="N33" s="17"/>
      <c r="O33" s="100"/>
      <c r="P33" s="19">
        <v>1185020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108.461</v>
      </c>
      <c r="J34" s="28">
        <v>108.375</v>
      </c>
      <c r="K34" s="17"/>
      <c r="L34" s="17"/>
      <c r="M34" s="18"/>
      <c r="N34" s="17"/>
      <c r="O34" s="141" t="s">
        <v>195</v>
      </c>
      <c r="P34" s="115">
        <v>11903422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169.363</v>
      </c>
      <c r="J35" s="27">
        <v>168.62799999999999</v>
      </c>
      <c r="K35" s="17"/>
      <c r="L35" s="17"/>
      <c r="M35" s="18"/>
      <c r="N35" s="17"/>
      <c r="O35" s="155"/>
      <c r="P35" s="145">
        <v>884454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148.268</v>
      </c>
      <c r="J36" s="28">
        <v>147.58600000000001</v>
      </c>
      <c r="K36" s="17"/>
      <c r="L36" s="17"/>
      <c r="M36" s="18"/>
      <c r="N36" s="17"/>
      <c r="O36" s="144"/>
      <c r="P36" s="145">
        <v>944551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109.36799999999999</v>
      </c>
      <c r="J37" s="28">
        <v>109.506</v>
      </c>
      <c r="K37" s="17"/>
      <c r="L37" s="17"/>
      <c r="M37" s="18"/>
      <c r="N37" s="17"/>
      <c r="O37" s="155"/>
      <c r="P37" s="145">
        <v>124837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119.16</v>
      </c>
      <c r="J38" s="28">
        <v>118.98</v>
      </c>
      <c r="K38" s="17"/>
      <c r="L38" s="17"/>
      <c r="M38" s="18"/>
      <c r="N38" s="17"/>
      <c r="O38" s="155"/>
      <c r="P38" s="145">
        <v>161813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23.242000000000001</v>
      </c>
      <c r="J39" s="74">
        <v>23.135000000000002</v>
      </c>
      <c r="K39" s="68"/>
      <c r="L39" s="17"/>
      <c r="M39" s="18"/>
      <c r="N39" s="17"/>
      <c r="O39" s="141"/>
      <c r="P39" s="115">
        <v>43632589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2263.2040000000002</v>
      </c>
      <c r="J41" s="491">
        <v>2261.402</v>
      </c>
      <c r="K41" s="174" t="s">
        <v>63</v>
      </c>
      <c r="M41" s="175">
        <f t="shared" ref="M41" si="3">+(J41-I41)/I41</f>
        <v>-7.9621633754629916E-4</v>
      </c>
      <c r="O41" s="176" t="s">
        <v>63</v>
      </c>
      <c r="P41" s="75">
        <v>8285780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130.721</v>
      </c>
      <c r="J42" s="27">
        <v>129.804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64901810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163.303</v>
      </c>
      <c r="J43" s="28">
        <v>163.23099999999999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75086720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194.15600000000001</v>
      </c>
      <c r="J44" s="28">
        <v>193.42500000000001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1619547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18.666</v>
      </c>
      <c r="J45" s="28">
        <v>18.542999999999999</v>
      </c>
      <c r="K45" s="182" t="s">
        <v>66</v>
      </c>
      <c r="M45" s="175" t="e">
        <f>+(#REF!-#REF!)/#REF!</f>
        <v>#REF!</v>
      </c>
      <c r="O45" s="183" t="s">
        <v>66</v>
      </c>
      <c r="P45" s="184">
        <v>17211618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2.8530000000000002</v>
      </c>
      <c r="J47" s="489">
        <v>2.85</v>
      </c>
      <c r="K47" s="182"/>
      <c r="M47" s="175">
        <f t="shared" ref="M47:M48" si="5">+(J47-I47)/I47</f>
        <v>-1.0515247108307444E-3</v>
      </c>
      <c r="O47" s="186" t="s">
        <v>32</v>
      </c>
      <c r="P47" s="184">
        <v>11110870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2.4710000000000001</v>
      </c>
      <c r="J48" s="490">
        <v>2.4689999999999999</v>
      </c>
      <c r="K48" s="187" t="s">
        <v>32</v>
      </c>
      <c r="M48" s="175">
        <f t="shared" si="5"/>
        <v>-8.0938891137200474E-4</v>
      </c>
      <c r="O48" s="188" t="s">
        <v>32</v>
      </c>
      <c r="P48" s="189">
        <v>8822275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1.232</v>
      </c>
      <c r="J49" s="492">
        <v>1.226</v>
      </c>
      <c r="K49" s="191" t="s">
        <v>74</v>
      </c>
      <c r="M49" s="175">
        <f>+(P49-I49)/I49</f>
        <v>2177958.4155844157</v>
      </c>
      <c r="O49" s="192" t="s">
        <v>74</v>
      </c>
      <c r="P49" s="189">
        <v>2683246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1.159</v>
      </c>
      <c r="K50" s="191"/>
      <c r="M50" s="195">
        <f t="shared" ref="M50:M57" si="6">+(J50-I50)/I50</f>
        <v>0</v>
      </c>
      <c r="O50" s="192" t="s">
        <v>74</v>
      </c>
      <c r="P50" s="101">
        <v>683752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684159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</v>
      </c>
      <c r="J52" s="484">
        <v>1.1579999999999999</v>
      </c>
      <c r="K52" s="191"/>
      <c r="M52" s="195">
        <f t="shared" si="6"/>
        <v>8.6430423509065678E-4</v>
      </c>
      <c r="O52" s="192" t="s">
        <v>74</v>
      </c>
      <c r="P52" s="101">
        <v>676362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1"/>
      <c r="M53" s="195">
        <f t="shared" si="6"/>
        <v>-1.3107731163630959E-3</v>
      </c>
      <c r="O53" s="202" t="s">
        <v>66</v>
      </c>
      <c r="P53" s="189">
        <v>19609691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126.861</v>
      </c>
      <c r="J54" s="208">
        <v>126.621</v>
      </c>
      <c r="K54" s="191"/>
      <c r="M54" s="195">
        <f t="shared" si="6"/>
        <v>-1.8918343699009868E-3</v>
      </c>
      <c r="O54" s="202" t="s">
        <v>66</v>
      </c>
      <c r="P54" s="189">
        <v>144347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1116.0630000000001</v>
      </c>
      <c r="J55" s="490">
        <v>1113.761</v>
      </c>
      <c r="K55" s="191"/>
      <c r="M55" s="195" t="e">
        <f>+(I55-#REF!)/#REF!</f>
        <v>#REF!</v>
      </c>
      <c r="O55" s="176" t="s">
        <v>63</v>
      </c>
      <c r="P55" s="189">
        <v>5568807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11.464</v>
      </c>
      <c r="J56" s="214">
        <v>11.403</v>
      </c>
      <c r="K56" s="191"/>
      <c r="M56" s="195">
        <f t="shared" si="6"/>
        <v>-5.3210048848569384E-3</v>
      </c>
      <c r="O56" s="202" t="s">
        <v>66</v>
      </c>
      <c r="P56" s="215">
        <v>4633291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10.811</v>
      </c>
      <c r="J57" s="220">
        <v>10.738</v>
      </c>
      <c r="K57" s="191"/>
      <c r="M57" s="195">
        <f t="shared" si="6"/>
        <v>-6.7523818333179537E-3</v>
      </c>
      <c r="O57" s="202" t="s">
        <v>66</v>
      </c>
      <c r="P57" s="221">
        <v>11088918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/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108.708</v>
      </c>
      <c r="J63" s="231">
        <v>108.72199999999999</v>
      </c>
      <c r="K63" s="17"/>
      <c r="L63" s="18"/>
      <c r="M63" s="17"/>
      <c r="N63" s="232"/>
      <c r="O63" s="232"/>
      <c r="P63" s="189">
        <v>100264935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102.82899999999999</v>
      </c>
      <c r="J64" s="213">
        <v>102.839</v>
      </c>
      <c r="K64" s="17"/>
      <c r="L64" s="18"/>
      <c r="M64" s="17"/>
      <c r="N64" s="237"/>
      <c r="O64" s="237"/>
      <c r="P64" s="67">
        <v>129316641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105.086</v>
      </c>
      <c r="J65" s="213">
        <v>105.1</v>
      </c>
      <c r="K65" s="17"/>
      <c r="L65" s="18"/>
      <c r="M65" s="17"/>
      <c r="N65" s="237"/>
      <c r="O65" s="237"/>
      <c r="P65" s="67">
        <v>57881172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103.14100000000001</v>
      </c>
      <c r="J66" s="213">
        <v>103.15600000000001</v>
      </c>
      <c r="K66" s="17"/>
      <c r="L66" s="18"/>
      <c r="M66" s="17"/>
      <c r="N66" s="248"/>
      <c r="O66" s="248"/>
      <c r="P66" s="67">
        <v>155214972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104.679</v>
      </c>
      <c r="J67" s="213">
        <v>104.69499999999999</v>
      </c>
      <c r="K67" s="17"/>
      <c r="L67" s="18"/>
      <c r="M67" s="17"/>
      <c r="N67" s="250"/>
      <c r="O67" s="250"/>
      <c r="P67" s="67">
        <v>71345314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107.357</v>
      </c>
      <c r="J68" s="213">
        <v>107.405</v>
      </c>
      <c r="K68" s="17"/>
      <c r="L68" s="18"/>
      <c r="M68" s="17"/>
      <c r="N68" s="250"/>
      <c r="O68" s="250"/>
      <c r="P68" s="67">
        <v>34502900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105.14100000000001</v>
      </c>
      <c r="J69" s="213">
        <v>105.157</v>
      </c>
      <c r="K69" s="17"/>
      <c r="L69" s="18"/>
      <c r="M69" s="17"/>
      <c r="N69" s="254"/>
      <c r="O69" s="254"/>
      <c r="P69" s="67">
        <v>319305259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101.82</v>
      </c>
      <c r="J70" s="213">
        <v>101.83199999999999</v>
      </c>
      <c r="K70" s="17"/>
      <c r="L70" s="18"/>
      <c r="M70" s="17"/>
      <c r="N70" s="254"/>
      <c r="O70" s="254"/>
      <c r="P70" s="67">
        <v>223680618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103.578</v>
      </c>
      <c r="J71" s="213">
        <v>103.58799999999999</v>
      </c>
      <c r="K71" s="17"/>
      <c r="L71" s="18"/>
      <c r="M71" s="17"/>
      <c r="N71" s="232"/>
      <c r="O71" s="232"/>
      <c r="P71" s="45">
        <v>4287385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104.729</v>
      </c>
      <c r="J72" s="213">
        <v>104.745</v>
      </c>
      <c r="K72" s="17"/>
      <c r="L72" s="18"/>
      <c r="M72" s="17"/>
      <c r="N72" s="44"/>
      <c r="O72" s="44"/>
      <c r="P72" s="45">
        <v>23677817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103.452</v>
      </c>
      <c r="J73" s="213">
        <v>103.465</v>
      </c>
      <c r="K73" s="17"/>
      <c r="L73" s="18"/>
      <c r="M73" s="17"/>
      <c r="N73" s="250"/>
      <c r="O73" s="250"/>
      <c r="P73" s="67">
        <v>3940697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107.36</v>
      </c>
      <c r="J74" s="213">
        <v>107.377</v>
      </c>
      <c r="K74" s="17"/>
      <c r="L74" s="18"/>
      <c r="M74" s="17"/>
      <c r="N74" s="250"/>
      <c r="O74" s="250"/>
      <c r="P74" s="215">
        <v>48082026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105.155</v>
      </c>
      <c r="J75" s="213">
        <v>105.167</v>
      </c>
      <c r="K75" s="8"/>
      <c r="L75" s="256"/>
      <c r="M75" s="8"/>
      <c r="N75" s="257"/>
      <c r="O75" s="257"/>
      <c r="P75" s="258">
        <v>206187193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103.851</v>
      </c>
      <c r="J76" s="213">
        <v>103.861</v>
      </c>
      <c r="K76" s="17"/>
      <c r="L76" s="18"/>
      <c r="M76" s="17"/>
      <c r="N76" s="254"/>
      <c r="O76" s="254"/>
      <c r="P76" s="261">
        <v>18791669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103.32599999999999</v>
      </c>
      <c r="J77" s="213">
        <v>103.34099999999999</v>
      </c>
      <c r="K77" s="17"/>
      <c r="L77" s="18"/>
      <c r="M77" s="17"/>
      <c r="N77" s="263"/>
      <c r="O77" s="263"/>
      <c r="P77" s="261">
        <v>428848328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104.46299999999999</v>
      </c>
      <c r="J78" s="213">
        <v>104.474</v>
      </c>
      <c r="K78" s="17"/>
      <c r="L78" s="18"/>
      <c r="M78" s="17"/>
      <c r="N78" s="250"/>
      <c r="O78" s="250"/>
      <c r="P78" s="261">
        <v>9131122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103.16500000000001</v>
      </c>
      <c r="J79" s="213">
        <v>103.181</v>
      </c>
      <c r="K79" s="17"/>
      <c r="L79" s="18"/>
      <c r="M79" s="17"/>
      <c r="N79" s="263"/>
      <c r="O79" s="263"/>
      <c r="P79" s="268">
        <v>117421943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104.17400000000001</v>
      </c>
      <c r="J80" s="212">
        <v>104.19799999999999</v>
      </c>
      <c r="K80" s="17"/>
      <c r="L80" s="18"/>
      <c r="M80" s="17"/>
      <c r="N80" s="254"/>
      <c r="O80" s="254"/>
      <c r="P80" s="261">
        <v>70649826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105.52800000000001</v>
      </c>
      <c r="J81" s="213">
        <v>105.541</v>
      </c>
      <c r="K81" s="17"/>
      <c r="L81" s="18"/>
      <c r="M81" s="17"/>
      <c r="N81" s="254"/>
      <c r="O81" s="254"/>
      <c r="P81" s="261">
        <v>3425011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103.20399999999999</v>
      </c>
      <c r="J82" s="213">
        <v>103.21899999999999</v>
      </c>
      <c r="K82" s="17"/>
      <c r="L82" s="18"/>
      <c r="M82" s="17"/>
      <c r="N82" s="250"/>
      <c r="O82" s="250"/>
      <c r="P82" s="273">
        <v>346829527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103.077</v>
      </c>
      <c r="J83" s="213">
        <v>103.09099999999999</v>
      </c>
      <c r="K83" s="17"/>
      <c r="L83" s="18"/>
      <c r="M83" s="17"/>
      <c r="N83" s="250"/>
      <c r="O83" s="250"/>
      <c r="P83" s="273">
        <v>9865527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105.724</v>
      </c>
      <c r="J84" s="213">
        <v>105.753</v>
      </c>
      <c r="K84" s="17"/>
      <c r="L84" s="18"/>
      <c r="M84" s="17"/>
      <c r="N84" s="254"/>
      <c r="O84" s="254"/>
      <c r="P84" s="273">
        <v>24321888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102.574</v>
      </c>
      <c r="J85" s="74">
        <v>102.58499999999999</v>
      </c>
      <c r="K85" s="17"/>
      <c r="L85" s="18"/>
      <c r="M85" s="17"/>
      <c r="N85" s="250"/>
      <c r="O85" s="250"/>
      <c r="P85" s="273">
        <v>98152722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10.647</v>
      </c>
      <c r="J87" s="284">
        <v>10.648999999999999</v>
      </c>
      <c r="K87" s="17"/>
      <c r="L87" s="18"/>
      <c r="M87" s="17"/>
      <c r="N87" s="285"/>
      <c r="O87" s="285"/>
      <c r="P87" s="286">
        <v>4886049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103.589</v>
      </c>
      <c r="J88" s="289">
        <v>103.6</v>
      </c>
      <c r="L88" s="175"/>
      <c r="M88" s="1"/>
      <c r="N88" s="285"/>
      <c r="O88" s="285"/>
      <c r="P88" s="290">
        <v>2835646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103.94199999999999</v>
      </c>
      <c r="J89" s="294">
        <v>103.958</v>
      </c>
      <c r="K89" s="17"/>
      <c r="L89" s="18"/>
      <c r="M89" s="17"/>
      <c r="N89" s="295"/>
      <c r="O89" s="295"/>
      <c r="P89" s="75">
        <v>9310864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105.107</v>
      </c>
      <c r="J90" s="294">
        <v>105.121</v>
      </c>
      <c r="K90" s="17"/>
      <c r="L90" s="18"/>
      <c r="M90" s="17"/>
      <c r="N90" s="295"/>
      <c r="O90" s="295" t="s">
        <v>202</v>
      </c>
      <c r="P90" s="29">
        <v>3095613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10.446</v>
      </c>
      <c r="J91" s="306">
        <v>10.448</v>
      </c>
      <c r="K91" s="17"/>
      <c r="L91" s="18"/>
      <c r="M91" s="17"/>
      <c r="N91" s="144"/>
      <c r="O91" s="144"/>
      <c r="P91" s="495">
        <v>6071224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100.265</v>
      </c>
      <c r="J93" s="502">
        <v>100.33799999999999</v>
      </c>
      <c r="K93" s="17"/>
      <c r="L93" s="18"/>
      <c r="M93" s="17"/>
      <c r="N93" s="295"/>
      <c r="O93" s="176" t="s">
        <v>63</v>
      </c>
      <c r="P93" s="75">
        <v>550656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60.034999999999997</v>
      </c>
      <c r="J95" s="231">
        <v>59.771000000000001</v>
      </c>
      <c r="K95" s="17"/>
      <c r="L95" s="17"/>
      <c r="M95" s="18"/>
      <c r="N95" s="17"/>
      <c r="O95" s="285"/>
      <c r="P95" s="101">
        <v>5598468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771231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520740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102.64700000000001</v>
      </c>
      <c r="J98" s="28">
        <v>102.20099999999999</v>
      </c>
      <c r="K98" s="17"/>
      <c r="L98" s="17"/>
      <c r="M98" s="18"/>
      <c r="N98" s="17"/>
      <c r="O98" s="321"/>
      <c r="P98" s="101">
        <v>2730111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18.591999999999999</v>
      </c>
      <c r="J99" s="28">
        <v>18.573</v>
      </c>
      <c r="K99" s="322"/>
      <c r="L99" s="62"/>
      <c r="M99" s="62"/>
      <c r="N99" s="323"/>
      <c r="O99" s="324"/>
      <c r="P99" s="101">
        <v>1191664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311.07</v>
      </c>
      <c r="J100" s="28">
        <v>310.59500000000003</v>
      </c>
      <c r="K100" s="17"/>
      <c r="L100" s="17"/>
      <c r="M100" s="18"/>
      <c r="N100" s="17"/>
      <c r="O100" s="114"/>
      <c r="P100" s="101">
        <v>15539366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30.318999999999999</v>
      </c>
      <c r="J101" s="27">
        <v>30.282</v>
      </c>
      <c r="K101" s="17"/>
      <c r="L101" s="17"/>
      <c r="M101" s="18"/>
      <c r="N101" s="17"/>
      <c r="O101" s="114"/>
      <c r="P101" s="101">
        <v>4338133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2459.4899999999998</v>
      </c>
      <c r="J102" s="27">
        <v>2451.6709999999998</v>
      </c>
      <c r="K102" s="17"/>
      <c r="L102" s="17"/>
      <c r="M102" s="18"/>
      <c r="N102" s="17"/>
      <c r="O102" s="114"/>
      <c r="P102" s="101">
        <v>4128614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77.192999999999998</v>
      </c>
      <c r="J103" s="28">
        <v>77.162999999999997</v>
      </c>
      <c r="K103" s="17"/>
      <c r="L103" s="17"/>
      <c r="M103" s="18"/>
      <c r="N103" s="17"/>
      <c r="O103" s="100"/>
      <c r="P103" s="101">
        <v>1355071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57.581000000000003</v>
      </c>
      <c r="J104" s="28">
        <v>57.567999999999998</v>
      </c>
      <c r="K104" s="17"/>
      <c r="L104" s="17"/>
      <c r="M104" s="18"/>
      <c r="N104" s="17"/>
      <c r="O104" s="100"/>
      <c r="P104" s="101">
        <v>1170652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117.991</v>
      </c>
      <c r="J105" s="28">
        <v>117.946</v>
      </c>
      <c r="K105" s="17"/>
      <c r="L105" s="17"/>
      <c r="M105" s="18"/>
      <c r="N105" s="17"/>
      <c r="O105" s="285"/>
      <c r="P105" s="411">
        <v>1845383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103.98099999999999</v>
      </c>
      <c r="J106" s="340">
        <v>103.89400000000001</v>
      </c>
      <c r="K106" s="17"/>
      <c r="L106" s="17"/>
      <c r="M106" s="18"/>
      <c r="N106" s="17"/>
      <c r="O106" s="100"/>
      <c r="P106" s="504">
        <v>2415960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10.797000000000001</v>
      </c>
      <c r="J108" s="231">
        <v>10.798</v>
      </c>
      <c r="K108" s="17"/>
      <c r="L108" s="18"/>
      <c r="M108" s="17"/>
      <c r="N108" s="68"/>
      <c r="O108" s="100"/>
      <c r="P108" s="342">
        <v>78142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11.468</v>
      </c>
      <c r="J109" s="349">
        <v>11.443</v>
      </c>
      <c r="K109" s="17"/>
      <c r="L109" s="18"/>
      <c r="M109" s="17"/>
      <c r="N109" s="68"/>
      <c r="O109" s="100"/>
      <c r="P109" s="115">
        <v>893089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14.78</v>
      </c>
      <c r="J110" s="349">
        <v>14.759</v>
      </c>
      <c r="K110" s="17"/>
      <c r="L110" s="18"/>
      <c r="M110" s="17"/>
      <c r="N110" s="68"/>
      <c r="O110" s="100"/>
      <c r="P110" s="115">
        <v>103311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14.132</v>
      </c>
      <c r="J111" s="349">
        <v>14.071</v>
      </c>
      <c r="K111" s="17"/>
      <c r="L111" s="18"/>
      <c r="M111" s="17"/>
      <c r="N111" s="68"/>
      <c r="O111" s="100"/>
      <c r="P111" s="115">
        <v>353186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16.242000000000001</v>
      </c>
      <c r="J112" s="349">
        <v>16.145</v>
      </c>
      <c r="K112" s="17"/>
      <c r="L112" s="18"/>
      <c r="M112" s="17"/>
      <c r="N112" s="68"/>
      <c r="O112" s="353"/>
      <c r="P112" s="115">
        <v>20390658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13.99</v>
      </c>
      <c r="J113" s="349">
        <v>13.929</v>
      </c>
      <c r="K113" s="17"/>
      <c r="L113" s="18"/>
      <c r="M113" s="17"/>
      <c r="N113" s="68"/>
      <c r="O113" s="100"/>
      <c r="P113" s="115">
        <v>19418792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158.946</v>
      </c>
      <c r="J114" s="349">
        <v>158.54</v>
      </c>
      <c r="K114" s="17"/>
      <c r="L114" s="18"/>
      <c r="M114" s="17"/>
      <c r="N114" s="68"/>
      <c r="O114" s="100"/>
      <c r="P114" s="115">
        <v>1213627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148.19999999999999</v>
      </c>
      <c r="J115" s="349">
        <v>147.929</v>
      </c>
      <c r="K115" s="17"/>
      <c r="L115" s="18"/>
      <c r="M115" s="17"/>
      <c r="N115" s="68"/>
      <c r="O115" s="100"/>
      <c r="P115" s="115">
        <v>603551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8.9640000000000004</v>
      </c>
      <c r="J116" s="348">
        <v>8.9459999999999997</v>
      </c>
      <c r="K116" s="17"/>
      <c r="L116" s="18"/>
      <c r="M116" s="17"/>
      <c r="N116" s="68"/>
      <c r="O116" s="360"/>
      <c r="P116" s="115">
        <v>1006163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124.542</v>
      </c>
      <c r="J117" s="349">
        <v>124.449</v>
      </c>
      <c r="K117" s="17"/>
      <c r="L117" s="18"/>
      <c r="M117" s="17"/>
      <c r="N117" s="68"/>
      <c r="O117" s="362"/>
      <c r="P117" s="115">
        <v>205217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88.376999999999995</v>
      </c>
      <c r="J118" s="349">
        <v>87.853999999999999</v>
      </c>
      <c r="K118" s="17"/>
      <c r="L118" s="17"/>
      <c r="M118" s="18"/>
      <c r="N118" s="17"/>
      <c r="O118" s="100"/>
      <c r="P118" s="115">
        <v>470634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90.680999999999997</v>
      </c>
      <c r="J119" s="348">
        <v>90.114000000000004</v>
      </c>
      <c r="K119" s="17"/>
      <c r="L119" s="17"/>
      <c r="M119" s="18"/>
      <c r="N119" s="17"/>
      <c r="O119" s="114"/>
      <c r="P119" s="115">
        <v>187169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99.367999999999995</v>
      </c>
      <c r="J120" s="348">
        <v>99.465999999999994</v>
      </c>
      <c r="K120" s="371"/>
      <c r="L120" s="372"/>
      <c r="M120" s="371"/>
      <c r="N120" s="373"/>
      <c r="O120" s="362"/>
      <c r="P120" s="115">
        <v>2623411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110.751</v>
      </c>
      <c r="J121" s="349">
        <v>110.626</v>
      </c>
      <c r="K121" s="377"/>
      <c r="L121" s="378"/>
      <c r="M121" s="377"/>
      <c r="N121" s="379"/>
      <c r="O121" s="380"/>
      <c r="P121" s="381">
        <v>4957520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96.486999999999995</v>
      </c>
      <c r="J122" s="349">
        <v>96.484999999999999</v>
      </c>
      <c r="K122" s="377"/>
      <c r="L122" s="378"/>
      <c r="M122" s="377"/>
      <c r="N122" s="379"/>
      <c r="O122" s="380"/>
      <c r="P122" s="381">
        <v>767835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10.28</v>
      </c>
      <c r="J123" s="349">
        <v>10.242000000000001</v>
      </c>
      <c r="K123" s="387"/>
      <c r="L123" s="378"/>
      <c r="M123" s="387"/>
      <c r="N123" s="379"/>
      <c r="O123" s="388"/>
      <c r="P123" s="381">
        <v>572709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101.351</v>
      </c>
      <c r="J124" s="348">
        <v>101.047</v>
      </c>
      <c r="K124" s="390"/>
      <c r="L124" s="391"/>
      <c r="M124" s="390"/>
      <c r="N124" s="392"/>
      <c r="P124" s="393">
        <v>1037853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163.977</v>
      </c>
      <c r="J125" s="340">
        <v>163.30600000000001</v>
      </c>
      <c r="K125" s="503"/>
      <c r="L125" s="400"/>
      <c r="M125" s="401"/>
      <c r="N125" s="400"/>
      <c r="O125" s="402"/>
      <c r="P125" s="393">
        <v>53157104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112.142</v>
      </c>
      <c r="J127" s="487">
        <v>112.559</v>
      </c>
      <c r="K127" s="191" t="s">
        <v>74</v>
      </c>
      <c r="M127" s="175">
        <f>+(J127-I127)/I127</f>
        <v>3.718499759233843E-3</v>
      </c>
      <c r="O127" s="405" t="s">
        <v>74</v>
      </c>
      <c r="P127" s="115">
        <v>471962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111.455</v>
      </c>
      <c r="J128" s="486">
        <v>111.32299999999999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834481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122.346</v>
      </c>
      <c r="J129" s="486">
        <v>121.76600000000001</v>
      </c>
      <c r="K129" s="174" t="s">
        <v>63</v>
      </c>
      <c r="M129" s="175">
        <f t="shared" ref="M129:M134" si="12">+(J129-I129)/I129</f>
        <v>-4.7406535563075071E-3</v>
      </c>
      <c r="O129" s="410" t="s">
        <v>63</v>
      </c>
      <c r="P129" s="101">
        <v>573157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206.26300000000001</v>
      </c>
      <c r="J130" s="253">
        <v>206.84399999999999</v>
      </c>
      <c r="K130" s="182" t="s">
        <v>66</v>
      </c>
      <c r="M130" s="175">
        <f t="shared" si="12"/>
        <v>2.8167921537066215E-3</v>
      </c>
      <c r="O130" s="415" t="s">
        <v>66</v>
      </c>
      <c r="P130" s="416">
        <v>3055910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187.935</v>
      </c>
      <c r="J131" s="417">
        <v>187.536</v>
      </c>
      <c r="K131" s="68" t="s">
        <v>66</v>
      </c>
      <c r="L131" s="17"/>
      <c r="M131" s="18">
        <f t="shared" si="12"/>
        <v>-2.1230744672360172E-3</v>
      </c>
      <c r="N131" s="17"/>
      <c r="O131" s="418" t="s">
        <v>66</v>
      </c>
      <c r="P131" s="115">
        <v>3209858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163.89</v>
      </c>
      <c r="J132" s="417">
        <v>163.72300000000001</v>
      </c>
      <c r="K132" s="68" t="s">
        <v>66</v>
      </c>
      <c r="L132" s="17"/>
      <c r="M132" s="18">
        <f t="shared" si="12"/>
        <v>-1.0189761425344632E-3</v>
      </c>
      <c r="N132" s="17"/>
      <c r="O132" s="418" t="s">
        <v>66</v>
      </c>
      <c r="P132" s="115">
        <v>20840362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23.279</v>
      </c>
      <c r="J133" s="417">
        <v>23.645</v>
      </c>
      <c r="K133" s="182" t="s">
        <v>66</v>
      </c>
      <c r="M133" s="175">
        <f t="shared" si="12"/>
        <v>1.5722324842132381E-2</v>
      </c>
      <c r="O133" s="415" t="s">
        <v>66</v>
      </c>
      <c r="P133" s="115">
        <v>3850353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148.34299999999999</v>
      </c>
      <c r="J134" s="417">
        <v>146.79400000000001</v>
      </c>
      <c r="K134" s="182" t="s">
        <v>66</v>
      </c>
      <c r="M134" s="175">
        <f t="shared" si="12"/>
        <v>-1.0442016138273988E-2</v>
      </c>
      <c r="O134" s="415" t="s">
        <v>66</v>
      </c>
      <c r="P134" s="115">
        <v>887810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130.292</v>
      </c>
      <c r="J135" s="487">
        <v>128.24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2014793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9260.1479999999992</v>
      </c>
      <c r="J136" s="417">
        <v>9214.3279999999995</v>
      </c>
      <c r="K136" s="422" t="s">
        <v>66</v>
      </c>
      <c r="L136" s="423"/>
      <c r="M136" s="424">
        <f t="shared" ref="M136" si="13">+(J136-I136)/I136</f>
        <v>-4.9480850630032819E-3</v>
      </c>
      <c r="N136" s="423"/>
      <c r="O136" s="415" t="s">
        <v>66</v>
      </c>
      <c r="P136" s="115">
        <v>3473801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77.308000000000007</v>
      </c>
      <c r="J137" s="429">
        <v>77.161000000000001</v>
      </c>
      <c r="K137" s="182" t="s">
        <v>66</v>
      </c>
      <c r="M137" s="175">
        <f>+(J137-I137)/I137</f>
        <v>-1.9014849692141247E-3</v>
      </c>
      <c r="O137" s="430" t="s">
        <v>183</v>
      </c>
      <c r="P137" s="420">
        <v>77161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1056.4680000000001</v>
      </c>
      <c r="J138" s="348">
        <v>1052.258</v>
      </c>
      <c r="K138" s="182"/>
      <c r="M138" s="195">
        <f t="shared" ref="M138:M142" si="14">+(J138-I138)/I138</f>
        <v>-3.9849763551759601E-3</v>
      </c>
      <c r="O138" s="415" t="s">
        <v>66</v>
      </c>
      <c r="P138" s="420">
        <v>8159207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6042.5529999999999</v>
      </c>
      <c r="J139" s="348">
        <v>6015.3580000000002</v>
      </c>
      <c r="K139" s="182"/>
      <c r="M139" s="195">
        <f t="shared" si="14"/>
        <v>-4.500581128539495E-3</v>
      </c>
      <c r="O139" s="415" t="s">
        <v>66</v>
      </c>
      <c r="P139" s="420">
        <v>38504310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5278.4359999999997</v>
      </c>
      <c r="J140" s="439">
        <v>5242.6760000000004</v>
      </c>
      <c r="K140" s="440"/>
      <c r="L140" s="441"/>
      <c r="M140" s="442">
        <f t="shared" si="14"/>
        <v>-6.7747340310651324E-3</v>
      </c>
      <c r="N140" s="441"/>
      <c r="O140" s="443" t="s">
        <v>187</v>
      </c>
      <c r="P140" s="115">
        <v>5032969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93.852000000000004</v>
      </c>
      <c r="J141" s="487">
        <v>92.831999999999994</v>
      </c>
      <c r="K141" s="449"/>
      <c r="L141" s="450"/>
      <c r="M141" s="451">
        <f t="shared" si="14"/>
        <v>-1.086817542513756E-2</v>
      </c>
      <c r="N141" s="450"/>
      <c r="O141" s="405" t="s">
        <v>74</v>
      </c>
      <c r="P141" s="510">
        <v>2231412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 t="s">
        <v>165</v>
      </c>
      <c r="J142" s="488">
        <v>5000</v>
      </c>
      <c r="K142" s="449"/>
      <c r="L142" s="450"/>
      <c r="M142" s="451" t="e">
        <f t="shared" si="14"/>
        <v>#VALUE!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121.02500000000001</v>
      </c>
      <c r="J144" s="460">
        <v>120.878</v>
      </c>
      <c r="K144" s="222" t="s">
        <v>66</v>
      </c>
      <c r="L144" s="8"/>
      <c r="M144" s="461">
        <f>+(J144-I144)/I144</f>
        <v>-1.2146250774633799E-3</v>
      </c>
      <c r="N144" s="8"/>
      <c r="O144" s="462">
        <v>1562592</v>
      </c>
      <c r="P144" s="420">
        <v>5608535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12104.108</v>
      </c>
      <c r="J146" s="470">
        <v>12062.623</v>
      </c>
      <c r="K146" s="182" t="s">
        <v>66</v>
      </c>
      <c r="M146" s="175">
        <f>+(J146-I146)/I146</f>
        <v>-3.4273487976148745E-3</v>
      </c>
      <c r="O146" s="415" t="s">
        <v>66</v>
      </c>
      <c r="P146" s="420">
        <v>13212597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60" workbookViewId="0">
      <selection activeCell="O64" sqref="O64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177.827</v>
      </c>
      <c r="J6" s="16">
        <v>177.852</v>
      </c>
      <c r="K6" s="17"/>
      <c r="L6" s="17"/>
      <c r="M6" s="18"/>
      <c r="N6" s="17"/>
      <c r="O6" s="1"/>
      <c r="P6" s="19">
        <v>595881709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120.96299999999999</v>
      </c>
      <c r="J7" s="28">
        <v>120.98</v>
      </c>
      <c r="K7" s="17"/>
      <c r="L7" s="17"/>
      <c r="M7" s="18"/>
      <c r="N7" s="17"/>
      <c r="O7" s="1"/>
      <c r="P7" s="29">
        <v>241575189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102.96599999999999</v>
      </c>
      <c r="J8" s="28">
        <v>102.98</v>
      </c>
      <c r="K8" s="17"/>
      <c r="L8" s="17"/>
      <c r="M8" s="18"/>
      <c r="N8" s="17"/>
      <c r="O8" s="1"/>
      <c r="P8" s="35">
        <v>73175485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106.066</v>
      </c>
      <c r="J9" s="28">
        <v>106.084</v>
      </c>
      <c r="K9" s="17"/>
      <c r="L9" s="17"/>
      <c r="M9" s="18"/>
      <c r="N9" s="17"/>
      <c r="P9" s="19">
        <v>26224603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106.36199999999999</v>
      </c>
      <c r="J10" s="28">
        <v>106.377</v>
      </c>
      <c r="K10" s="17"/>
      <c r="L10" s="17"/>
      <c r="M10" s="18"/>
      <c r="N10" s="17"/>
      <c r="O10" s="44"/>
      <c r="P10" s="45">
        <v>10847670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100.51</v>
      </c>
      <c r="J11" s="28">
        <v>100.52500000000001</v>
      </c>
      <c r="K11" s="17"/>
      <c r="L11" s="17"/>
      <c r="M11" s="18"/>
      <c r="N11" s="17"/>
      <c r="O11" s="44"/>
      <c r="P11" s="45">
        <v>2865666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15.866</v>
      </c>
      <c r="J13" s="55">
        <v>15.868</v>
      </c>
      <c r="K13" s="17"/>
      <c r="L13" s="17"/>
      <c r="M13" s="18"/>
      <c r="N13" s="17"/>
      <c r="O13" s="1"/>
      <c r="P13" s="56">
        <v>77726793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115.96899999999999</v>
      </c>
      <c r="J14" s="27">
        <v>115.982</v>
      </c>
      <c r="K14" s="17"/>
      <c r="L14" s="17"/>
      <c r="M14" s="18"/>
      <c r="N14" s="17"/>
      <c r="O14" s="17"/>
      <c r="P14" s="64">
        <v>2887604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1.1319999999999999</v>
      </c>
      <c r="K15" s="67"/>
      <c r="L15" s="68"/>
      <c r="M15" s="18"/>
      <c r="N15" s="17"/>
      <c r="O15" s="39"/>
      <c r="P15" s="56">
        <v>7433982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104.708</v>
      </c>
      <c r="J16" s="74">
        <v>104.724</v>
      </c>
      <c r="K16" s="17"/>
      <c r="L16" s="17"/>
      <c r="M16" s="18"/>
      <c r="N16" s="17"/>
      <c r="O16" s="1"/>
      <c r="P16" s="75">
        <v>11647160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1.633</v>
      </c>
      <c r="J18" s="485">
        <v>1.635</v>
      </c>
      <c r="K18" s="68" t="s">
        <v>32</v>
      </c>
      <c r="L18" s="17"/>
      <c r="M18" s="18">
        <f>+(J18-I18)/I18</f>
        <v>1.2247397428046551E-3</v>
      </c>
      <c r="N18" s="17"/>
      <c r="O18" s="82" t="s">
        <v>33</v>
      </c>
      <c r="P18" s="35">
        <v>3457164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43.003999999999998</v>
      </c>
      <c r="J20" s="81">
        <v>43.009</v>
      </c>
      <c r="K20" s="17"/>
      <c r="L20" s="17"/>
      <c r="M20" s="89"/>
      <c r="N20" s="17"/>
      <c r="O20" s="17"/>
      <c r="P20" s="19">
        <v>62078884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58.078000000000003</v>
      </c>
      <c r="J21" s="34">
        <v>58.085000000000001</v>
      </c>
      <c r="K21" s="17"/>
      <c r="L21" s="17"/>
      <c r="M21" s="89"/>
      <c r="N21" s="17"/>
      <c r="O21" s="17"/>
      <c r="P21" s="19">
        <v>2460755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126.611</v>
      </c>
      <c r="J22" s="27">
        <v>126.465</v>
      </c>
      <c r="K22" s="17"/>
      <c r="L22" s="17"/>
      <c r="M22" s="18"/>
      <c r="N22" s="17"/>
      <c r="O22" s="100"/>
      <c r="P22" s="101">
        <v>10255688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119.816</v>
      </c>
      <c r="J23" s="27">
        <v>119.39400000000001</v>
      </c>
      <c r="K23" s="17"/>
      <c r="L23" s="17"/>
      <c r="M23" s="18"/>
      <c r="N23" s="17"/>
      <c r="O23" s="100"/>
      <c r="P23" s="101">
        <v>752066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151.11099999999999</v>
      </c>
      <c r="J25" s="55">
        <v>151.31399999999999</v>
      </c>
      <c r="K25" s="17"/>
      <c r="L25" s="17"/>
      <c r="M25" s="18"/>
      <c r="N25" s="17"/>
      <c r="O25" s="114"/>
      <c r="P25" s="115">
        <v>1295551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560.63</v>
      </c>
      <c r="J26" s="27">
        <v>561.06399999999996</v>
      </c>
      <c r="K26" s="17"/>
      <c r="L26" s="17"/>
      <c r="M26" s="18"/>
      <c r="N26" s="17"/>
      <c r="O26" s="121"/>
      <c r="P26" s="115">
        <v>721529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128.834</v>
      </c>
      <c r="J27" s="28">
        <v>129.53200000000001</v>
      </c>
      <c r="K27" s="17"/>
      <c r="L27" s="17"/>
      <c r="M27" s="18"/>
      <c r="N27" s="17"/>
      <c r="O27" s="124"/>
      <c r="P27" s="115">
        <v>1500238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135.041</v>
      </c>
      <c r="J28" s="125">
        <v>135.631</v>
      </c>
      <c r="K28" s="17"/>
      <c r="L28" s="17"/>
      <c r="M28" s="18"/>
      <c r="N28" s="17"/>
      <c r="O28" s="126"/>
      <c r="P28" s="115">
        <v>935580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132.86199999999999</v>
      </c>
      <c r="J29" s="28">
        <v>133.30500000000001</v>
      </c>
      <c r="K29" s="17"/>
      <c r="L29" s="17"/>
      <c r="M29" s="18"/>
      <c r="N29" s="17"/>
      <c r="O29" s="100"/>
      <c r="P29" s="115">
        <v>226752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111.501</v>
      </c>
      <c r="J30" s="28">
        <v>112.578</v>
      </c>
      <c r="K30" s="17"/>
      <c r="L30" s="17"/>
      <c r="M30" s="18"/>
      <c r="N30" s="17"/>
      <c r="O30" s="100"/>
      <c r="P30" s="115">
        <v>272439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117.435</v>
      </c>
      <c r="J31" s="28">
        <v>117.22</v>
      </c>
      <c r="K31" s="17"/>
      <c r="L31" s="17"/>
      <c r="M31" s="18"/>
      <c r="N31" s="17"/>
      <c r="O31" s="100"/>
      <c r="P31" s="115">
        <v>189075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171.15600000000001</v>
      </c>
      <c r="J32" s="28">
        <v>170.685</v>
      </c>
      <c r="K32" s="17"/>
      <c r="L32" s="17"/>
      <c r="M32" s="18"/>
      <c r="N32" s="17"/>
      <c r="O32" s="100"/>
      <c r="P32" s="115">
        <v>598082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97.96</v>
      </c>
      <c r="J33" s="28">
        <v>97.722999999999999</v>
      </c>
      <c r="K33" s="17"/>
      <c r="L33" s="17"/>
      <c r="M33" s="18"/>
      <c r="N33" s="17"/>
      <c r="O33" s="100"/>
      <c r="P33" s="19">
        <v>1182155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108.375</v>
      </c>
      <c r="J34" s="28">
        <v>108.325</v>
      </c>
      <c r="K34" s="17"/>
      <c r="L34" s="17"/>
      <c r="M34" s="18"/>
      <c r="N34" s="17"/>
      <c r="O34" s="141" t="s">
        <v>195</v>
      </c>
      <c r="P34" s="115">
        <v>11898001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168.62799999999999</v>
      </c>
      <c r="J35" s="27">
        <v>168.03899999999999</v>
      </c>
      <c r="K35" s="17"/>
      <c r="L35" s="17"/>
      <c r="M35" s="18"/>
      <c r="N35" s="17"/>
      <c r="O35" s="155"/>
      <c r="P35" s="145">
        <v>881366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147.58600000000001</v>
      </c>
      <c r="J36" s="28">
        <v>147.149</v>
      </c>
      <c r="K36" s="17"/>
      <c r="L36" s="17"/>
      <c r="M36" s="18"/>
      <c r="N36" s="17"/>
      <c r="O36" s="144"/>
      <c r="P36" s="145">
        <v>941759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109.506</v>
      </c>
      <c r="J37" s="28">
        <v>109.48099999999999</v>
      </c>
      <c r="K37" s="17"/>
      <c r="L37" s="17"/>
      <c r="M37" s="18"/>
      <c r="N37" s="17"/>
      <c r="O37" s="155"/>
      <c r="P37" s="145">
        <v>124808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118.98</v>
      </c>
      <c r="J38" s="28">
        <v>119.175</v>
      </c>
      <c r="K38" s="17"/>
      <c r="L38" s="17"/>
      <c r="M38" s="18"/>
      <c r="N38" s="17"/>
      <c r="O38" s="155"/>
      <c r="P38" s="145">
        <v>162078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23.135000000000002</v>
      </c>
      <c r="J39" s="74">
        <v>23.036000000000001</v>
      </c>
      <c r="K39" s="68"/>
      <c r="L39" s="17"/>
      <c r="M39" s="18"/>
      <c r="N39" s="17"/>
      <c r="O39" s="141"/>
      <c r="P39" s="115">
        <v>43467587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2263.2040000000002</v>
      </c>
      <c r="J41" s="491">
        <v>2261.402</v>
      </c>
      <c r="K41" s="174" t="s">
        <v>63</v>
      </c>
      <c r="M41" s="175">
        <f t="shared" ref="M41" si="3">+(J41-I41)/I41</f>
        <v>-7.9621633754629916E-4</v>
      </c>
      <c r="O41" s="176" t="s">
        <v>63</v>
      </c>
      <c r="P41" s="75">
        <v>8285780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130.721</v>
      </c>
      <c r="J42" s="27">
        <v>129.804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64901810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163.303</v>
      </c>
      <c r="J43" s="28">
        <v>163.23099999999999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75086720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194.15600000000001</v>
      </c>
      <c r="J44" s="28">
        <v>193.42500000000001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1619547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18.666</v>
      </c>
      <c r="J45" s="28">
        <v>18.542999999999999</v>
      </c>
      <c r="K45" s="182" t="s">
        <v>66</v>
      </c>
      <c r="M45" s="175" t="e">
        <f>+(#REF!-#REF!)/#REF!</f>
        <v>#REF!</v>
      </c>
      <c r="O45" s="183" t="s">
        <v>66</v>
      </c>
      <c r="P45" s="184">
        <v>17211618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</v>
      </c>
      <c r="J47" s="489">
        <v>2.8340000000000001</v>
      </c>
      <c r="K47" s="182"/>
      <c r="M47" s="175">
        <f t="shared" ref="M47:M48" si="5">+(J47-I47)/I47</f>
        <v>-5.614035087719303E-3</v>
      </c>
      <c r="O47" s="186" t="s">
        <v>32</v>
      </c>
      <c r="P47" s="184">
        <v>11047246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2.4689999999999999</v>
      </c>
      <c r="J48" s="490">
        <v>2.4590000000000001</v>
      </c>
      <c r="K48" s="187" t="s">
        <v>32</v>
      </c>
      <c r="M48" s="175">
        <f t="shared" si="5"/>
        <v>-4.0502227622518381E-3</v>
      </c>
      <c r="O48" s="188" t="s">
        <v>32</v>
      </c>
      <c r="P48" s="189">
        <v>8786384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1.232</v>
      </c>
      <c r="J49" s="492">
        <v>1.226</v>
      </c>
      <c r="K49" s="191" t="s">
        <v>74</v>
      </c>
      <c r="M49" s="175">
        <f>+(P49-I49)/I49</f>
        <v>2177958.4155844157</v>
      </c>
      <c r="O49" s="192" t="s">
        <v>74</v>
      </c>
      <c r="P49" s="189">
        <v>2683246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1.159</v>
      </c>
      <c r="K50" s="191"/>
      <c r="M50" s="195">
        <f t="shared" ref="M50:M57" si="6">+(J50-I50)/I50</f>
        <v>0</v>
      </c>
      <c r="O50" s="192" t="s">
        <v>74</v>
      </c>
      <c r="P50" s="101">
        <v>683752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684159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</v>
      </c>
      <c r="J52" s="484">
        <v>1.1579999999999999</v>
      </c>
      <c r="K52" s="191"/>
      <c r="M52" s="195">
        <f t="shared" si="6"/>
        <v>8.6430423509065678E-4</v>
      </c>
      <c r="O52" s="192" t="s">
        <v>74</v>
      </c>
      <c r="P52" s="101">
        <v>676362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1"/>
      <c r="M53" s="195">
        <f t="shared" si="6"/>
        <v>-1.3107731163630959E-3</v>
      </c>
      <c r="O53" s="202" t="s">
        <v>66</v>
      </c>
      <c r="P53" s="189">
        <v>19609691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126.861</v>
      </c>
      <c r="J54" s="208">
        <v>126.621</v>
      </c>
      <c r="K54" s="191"/>
      <c r="M54" s="195">
        <f t="shared" si="6"/>
        <v>-1.8918343699009868E-3</v>
      </c>
      <c r="O54" s="202" t="s">
        <v>66</v>
      </c>
      <c r="P54" s="189">
        <v>144347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1116.0630000000001</v>
      </c>
      <c r="J55" s="490">
        <v>1113.761</v>
      </c>
      <c r="K55" s="191"/>
      <c r="M55" s="195" t="e">
        <f>+(I55-#REF!)/#REF!</f>
        <v>#REF!</v>
      </c>
      <c r="O55" s="176" t="s">
        <v>63</v>
      </c>
      <c r="P55" s="189">
        <v>5568807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11.464</v>
      </c>
      <c r="J56" s="214">
        <v>11.403</v>
      </c>
      <c r="K56" s="191"/>
      <c r="M56" s="195">
        <f t="shared" si="6"/>
        <v>-5.3210048848569384E-3</v>
      </c>
      <c r="O56" s="202" t="s">
        <v>66</v>
      </c>
      <c r="P56" s="215">
        <v>4633291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10.811</v>
      </c>
      <c r="J57" s="220">
        <v>10.738</v>
      </c>
      <c r="K57" s="191"/>
      <c r="M57" s="195">
        <f t="shared" si="6"/>
        <v>-6.7523818333179537E-3</v>
      </c>
      <c r="O57" s="202" t="s">
        <v>66</v>
      </c>
      <c r="P57" s="221">
        <v>11041259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108.72199999999999</v>
      </c>
      <c r="J63" s="231">
        <v>108.736</v>
      </c>
      <c r="K63" s="17"/>
      <c r="L63" s="18"/>
      <c r="M63" s="17"/>
      <c r="N63" s="232"/>
      <c r="O63" s="232"/>
      <c r="P63" s="189">
        <v>100278126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102.839</v>
      </c>
      <c r="J64" s="213">
        <v>102.849</v>
      </c>
      <c r="K64" s="17"/>
      <c r="L64" s="18"/>
      <c r="M64" s="17"/>
      <c r="N64" s="237"/>
      <c r="O64" s="237"/>
      <c r="P64" s="67">
        <v>128543910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105.1</v>
      </c>
      <c r="J65" s="213">
        <v>105.11499999999999</v>
      </c>
      <c r="K65" s="17"/>
      <c r="L65" s="18"/>
      <c r="M65" s="17"/>
      <c r="N65" s="237"/>
      <c r="O65" s="237"/>
      <c r="P65" s="67">
        <v>57960585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103.15600000000001</v>
      </c>
      <c r="J66" s="213">
        <v>103.17100000000001</v>
      </c>
      <c r="K66" s="17"/>
      <c r="L66" s="18"/>
      <c r="M66" s="17"/>
      <c r="N66" s="248"/>
      <c r="O66" s="248"/>
      <c r="P66" s="67">
        <v>155174170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104.69499999999999</v>
      </c>
      <c r="J67" s="213">
        <v>104.712</v>
      </c>
      <c r="K67" s="17"/>
      <c r="L67" s="18"/>
      <c r="M67" s="17"/>
      <c r="N67" s="250"/>
      <c r="O67" s="250"/>
      <c r="P67" s="67">
        <v>71129482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107.405</v>
      </c>
      <c r="J68" s="213">
        <v>107.417</v>
      </c>
      <c r="K68" s="17"/>
      <c r="L68" s="18"/>
      <c r="M68" s="17"/>
      <c r="N68" s="250"/>
      <c r="O68" s="250"/>
      <c r="P68" s="67">
        <v>34065445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105.157</v>
      </c>
      <c r="J69" s="213">
        <v>105.172</v>
      </c>
      <c r="K69" s="17"/>
      <c r="L69" s="18"/>
      <c r="M69" s="17"/>
      <c r="N69" s="254"/>
      <c r="O69" s="254"/>
      <c r="P69" s="67">
        <v>319265902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101.83199999999999</v>
      </c>
      <c r="J70" s="213">
        <v>101.843</v>
      </c>
      <c r="K70" s="17"/>
      <c r="L70" s="18"/>
      <c r="M70" s="17"/>
      <c r="N70" s="254"/>
      <c r="O70" s="254"/>
      <c r="P70" s="67">
        <v>224053212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103.58799999999999</v>
      </c>
      <c r="J71" s="213">
        <v>103.59699999999999</v>
      </c>
      <c r="K71" s="17"/>
      <c r="L71" s="18"/>
      <c r="M71" s="17"/>
      <c r="N71" s="232"/>
      <c r="O71" s="232"/>
      <c r="P71" s="45">
        <v>4287059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104.745</v>
      </c>
      <c r="J72" s="213">
        <v>104.759</v>
      </c>
      <c r="K72" s="17"/>
      <c r="L72" s="18"/>
      <c r="M72" s="17"/>
      <c r="N72" s="44"/>
      <c r="O72" s="44"/>
      <c r="P72" s="45">
        <v>23856456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103.465</v>
      </c>
      <c r="J73" s="213">
        <v>103.47799999999999</v>
      </c>
      <c r="K73" s="17"/>
      <c r="L73" s="18"/>
      <c r="M73" s="17"/>
      <c r="N73" s="250"/>
      <c r="O73" s="250"/>
      <c r="P73" s="67">
        <v>3919982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107.377</v>
      </c>
      <c r="J74" s="213">
        <v>107.392</v>
      </c>
      <c r="K74" s="17"/>
      <c r="L74" s="18"/>
      <c r="M74" s="17"/>
      <c r="N74" s="250"/>
      <c r="O74" s="250"/>
      <c r="P74" s="215">
        <v>48092882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105.167</v>
      </c>
      <c r="J75" s="213">
        <v>105.179</v>
      </c>
      <c r="K75" s="8"/>
      <c r="L75" s="256"/>
      <c r="M75" s="8"/>
      <c r="N75" s="257"/>
      <c r="O75" s="257"/>
      <c r="P75" s="258">
        <v>207552464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103.861</v>
      </c>
      <c r="J76" s="213">
        <v>103.871</v>
      </c>
      <c r="K76" s="17"/>
      <c r="L76" s="18"/>
      <c r="M76" s="17"/>
      <c r="N76" s="254"/>
      <c r="O76" s="254"/>
      <c r="P76" s="261">
        <v>18805302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103.34099999999999</v>
      </c>
      <c r="J77" s="213">
        <v>103.354</v>
      </c>
      <c r="K77" s="17"/>
      <c r="L77" s="18"/>
      <c r="M77" s="17"/>
      <c r="N77" s="263"/>
      <c r="O77" s="263"/>
      <c r="P77" s="261">
        <v>429944564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104.474</v>
      </c>
      <c r="J78" s="213">
        <v>104.485</v>
      </c>
      <c r="K78" s="17"/>
      <c r="L78" s="18"/>
      <c r="M78" s="17"/>
      <c r="N78" s="250"/>
      <c r="O78" s="250"/>
      <c r="P78" s="261">
        <v>9139109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103.181</v>
      </c>
      <c r="J79" s="213">
        <v>103.197</v>
      </c>
      <c r="K79" s="17"/>
      <c r="L79" s="18"/>
      <c r="M79" s="17"/>
      <c r="N79" s="263"/>
      <c r="O79" s="263"/>
      <c r="P79" s="268">
        <v>117283372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104.19799999999999</v>
      </c>
      <c r="J80" s="212">
        <v>104.21299999999999</v>
      </c>
      <c r="K80" s="17"/>
      <c r="L80" s="18"/>
      <c r="M80" s="17"/>
      <c r="N80" s="254"/>
      <c r="O80" s="254"/>
      <c r="P80" s="261">
        <v>70553832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105.541</v>
      </c>
      <c r="J81" s="213">
        <v>105.553</v>
      </c>
      <c r="K81" s="17"/>
      <c r="L81" s="18"/>
      <c r="M81" s="17"/>
      <c r="N81" s="254"/>
      <c r="O81" s="254"/>
      <c r="P81" s="261">
        <v>3425416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103.21899999999999</v>
      </c>
      <c r="J82" s="213">
        <v>103.235</v>
      </c>
      <c r="K82" s="17"/>
      <c r="L82" s="18"/>
      <c r="M82" s="17"/>
      <c r="N82" s="250"/>
      <c r="O82" s="250"/>
      <c r="P82" s="273">
        <v>345924509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103.09099999999999</v>
      </c>
      <c r="J83" s="213">
        <v>103.105</v>
      </c>
      <c r="K83" s="17"/>
      <c r="L83" s="18"/>
      <c r="M83" s="17"/>
      <c r="N83" s="250"/>
      <c r="O83" s="250"/>
      <c r="P83" s="273">
        <v>9654963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105.753</v>
      </c>
      <c r="J84" s="213">
        <v>105.765</v>
      </c>
      <c r="K84" s="17"/>
      <c r="L84" s="18"/>
      <c r="M84" s="17"/>
      <c r="N84" s="254"/>
      <c r="O84" s="254"/>
      <c r="P84" s="273">
        <v>24324633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102.58499999999999</v>
      </c>
      <c r="J85" s="74">
        <v>102.59699999999999</v>
      </c>
      <c r="K85" s="17"/>
      <c r="L85" s="18"/>
      <c r="M85" s="17"/>
      <c r="N85" s="250"/>
      <c r="O85" s="250"/>
      <c r="P85" s="273">
        <v>98195029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10.648999999999999</v>
      </c>
      <c r="J87" s="284">
        <v>10.65</v>
      </c>
      <c r="K87" s="17"/>
      <c r="L87" s="18"/>
      <c r="M87" s="17"/>
      <c r="N87" s="285"/>
      <c r="O87" s="285"/>
      <c r="P87" s="286">
        <v>4886690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</v>
      </c>
      <c r="J88" s="289">
        <v>103.611</v>
      </c>
      <c r="L88" s="175"/>
      <c r="M88" s="1"/>
      <c r="N88" s="285"/>
      <c r="O88" s="285"/>
      <c r="P88" s="290">
        <v>2835951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103.958</v>
      </c>
      <c r="J89" s="294">
        <v>103.971</v>
      </c>
      <c r="K89" s="17"/>
      <c r="L89" s="18"/>
      <c r="M89" s="17"/>
      <c r="N89" s="295"/>
      <c r="O89" s="295"/>
      <c r="P89" s="75">
        <v>9313145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105.121</v>
      </c>
      <c r="J90" s="294">
        <v>105.134</v>
      </c>
      <c r="K90" s="17"/>
      <c r="L90" s="18"/>
      <c r="M90" s="17"/>
      <c r="N90" s="295"/>
      <c r="O90" s="295" t="s">
        <v>202</v>
      </c>
      <c r="P90" s="29">
        <v>3096007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10.448</v>
      </c>
      <c r="J91" s="306">
        <v>10.449</v>
      </c>
      <c r="K91" s="17"/>
      <c r="L91" s="18"/>
      <c r="M91" s="17"/>
      <c r="N91" s="144"/>
      <c r="O91" s="144"/>
      <c r="P91" s="495">
        <v>6042000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100.265</v>
      </c>
      <c r="J93" s="502">
        <v>100.33799999999999</v>
      </c>
      <c r="K93" s="17"/>
      <c r="L93" s="18"/>
      <c r="M93" s="17"/>
      <c r="N93" s="295"/>
      <c r="O93" s="176" t="s">
        <v>63</v>
      </c>
      <c r="P93" s="75">
        <v>550656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59.771000000000001</v>
      </c>
      <c r="J95" s="231">
        <v>59.771999999999998</v>
      </c>
      <c r="K95" s="17"/>
      <c r="L95" s="17"/>
      <c r="M95" s="18"/>
      <c r="N95" s="17"/>
      <c r="O95" s="285"/>
      <c r="P95" s="101">
        <v>5598571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771277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520768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102.20099999999999</v>
      </c>
      <c r="J98" s="28">
        <v>101.852</v>
      </c>
      <c r="K98" s="17"/>
      <c r="L98" s="17"/>
      <c r="M98" s="18"/>
      <c r="N98" s="17"/>
      <c r="O98" s="321"/>
      <c r="P98" s="101">
        <v>2720785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18.573</v>
      </c>
      <c r="J99" s="28">
        <v>18.565000000000001</v>
      </c>
      <c r="K99" s="322"/>
      <c r="L99" s="62"/>
      <c r="M99" s="62"/>
      <c r="N99" s="323"/>
      <c r="O99" s="324"/>
      <c r="P99" s="101">
        <v>1191122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310.59500000000003</v>
      </c>
      <c r="J100" s="28">
        <v>310.10899999999998</v>
      </c>
      <c r="K100" s="17"/>
      <c r="L100" s="17"/>
      <c r="M100" s="18"/>
      <c r="N100" s="17"/>
      <c r="O100" s="114"/>
      <c r="P100" s="101">
        <v>15515080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30.282</v>
      </c>
      <c r="J101" s="27">
        <v>30.257999999999999</v>
      </c>
      <c r="K101" s="17"/>
      <c r="L101" s="17"/>
      <c r="M101" s="18"/>
      <c r="N101" s="17"/>
      <c r="O101" s="114"/>
      <c r="P101" s="101">
        <v>4334607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2451.6709999999998</v>
      </c>
      <c r="J102" s="27">
        <v>2456.8490000000002</v>
      </c>
      <c r="K102" s="17"/>
      <c r="L102" s="17"/>
      <c r="M102" s="18"/>
      <c r="N102" s="17"/>
      <c r="O102" s="114"/>
      <c r="P102" s="101">
        <v>4137334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77.162999999999997</v>
      </c>
      <c r="J103" s="28">
        <v>77.147000000000006</v>
      </c>
      <c r="K103" s="17"/>
      <c r="L103" s="17"/>
      <c r="M103" s="18"/>
      <c r="N103" s="17"/>
      <c r="O103" s="100"/>
      <c r="P103" s="101">
        <v>1354782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57.567999999999998</v>
      </c>
      <c r="J104" s="28">
        <v>57.59</v>
      </c>
      <c r="K104" s="17"/>
      <c r="L104" s="17"/>
      <c r="M104" s="18"/>
      <c r="N104" s="17"/>
      <c r="O104" s="100"/>
      <c r="P104" s="101">
        <v>1171103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117.946</v>
      </c>
      <c r="J105" s="28">
        <v>117.82</v>
      </c>
      <c r="K105" s="17"/>
      <c r="L105" s="17"/>
      <c r="M105" s="18"/>
      <c r="N105" s="17"/>
      <c r="O105" s="285"/>
      <c r="P105" s="411">
        <v>1843424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103.89400000000001</v>
      </c>
      <c r="J106" s="340">
        <v>103.744</v>
      </c>
      <c r="K106" s="17"/>
      <c r="L106" s="17"/>
      <c r="M106" s="18"/>
      <c r="N106" s="17"/>
      <c r="O106" s="100"/>
      <c r="P106" s="504">
        <v>2412485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10.798</v>
      </c>
      <c r="J108" s="231">
        <v>10.798</v>
      </c>
      <c r="K108" s="17"/>
      <c r="L108" s="18"/>
      <c r="M108" s="17"/>
      <c r="N108" s="68"/>
      <c r="O108" s="100"/>
      <c r="P108" s="342">
        <v>78147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11.443</v>
      </c>
      <c r="J109" s="349">
        <v>11.472</v>
      </c>
      <c r="K109" s="17"/>
      <c r="L109" s="18"/>
      <c r="M109" s="17"/>
      <c r="N109" s="68"/>
      <c r="O109" s="100"/>
      <c r="P109" s="115">
        <v>895331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14.759</v>
      </c>
      <c r="J110" s="349">
        <v>14.788</v>
      </c>
      <c r="K110" s="17"/>
      <c r="L110" s="18"/>
      <c r="M110" s="17"/>
      <c r="N110" s="68"/>
      <c r="O110" s="100"/>
      <c r="P110" s="115">
        <v>103513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14.071</v>
      </c>
      <c r="J111" s="349">
        <v>14.125</v>
      </c>
      <c r="K111" s="17"/>
      <c r="L111" s="18"/>
      <c r="M111" s="17"/>
      <c r="N111" s="68"/>
      <c r="O111" s="100"/>
      <c r="P111" s="115">
        <v>354553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16.145</v>
      </c>
      <c r="J112" s="349">
        <v>16.093</v>
      </c>
      <c r="K112" s="17"/>
      <c r="L112" s="18"/>
      <c r="M112" s="17"/>
      <c r="N112" s="68"/>
      <c r="O112" s="353"/>
      <c r="P112" s="115">
        <v>20451055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13.929</v>
      </c>
      <c r="J113" s="349">
        <v>13.898999999999999</v>
      </c>
      <c r="K113" s="17"/>
      <c r="L113" s="18"/>
      <c r="M113" s="17"/>
      <c r="N113" s="68"/>
      <c r="O113" s="100"/>
      <c r="P113" s="115">
        <v>19376601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158.54</v>
      </c>
      <c r="J114" s="349">
        <v>158.41499999999999</v>
      </c>
      <c r="K114" s="17"/>
      <c r="L114" s="18"/>
      <c r="M114" s="17"/>
      <c r="N114" s="68"/>
      <c r="O114" s="100"/>
      <c r="P114" s="115">
        <v>1212671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147.929</v>
      </c>
      <c r="J115" s="349">
        <v>147.84200000000001</v>
      </c>
      <c r="K115" s="17"/>
      <c r="L115" s="18"/>
      <c r="M115" s="17"/>
      <c r="N115" s="68"/>
      <c r="O115" s="100"/>
      <c r="P115" s="115">
        <v>603198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8.9459999999999997</v>
      </c>
      <c r="J116" s="348">
        <v>8.9220000000000006</v>
      </c>
      <c r="K116" s="17"/>
      <c r="L116" s="18"/>
      <c r="M116" s="17"/>
      <c r="N116" s="68"/>
      <c r="O116" s="360"/>
      <c r="P116" s="115">
        <v>1063383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124.449</v>
      </c>
      <c r="J117" s="349">
        <v>124.244</v>
      </c>
      <c r="K117" s="17"/>
      <c r="L117" s="18"/>
      <c r="M117" s="17"/>
      <c r="N117" s="68"/>
      <c r="O117" s="362"/>
      <c r="P117" s="115">
        <v>204880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87.853999999999999</v>
      </c>
      <c r="J118" s="349">
        <v>87.652000000000001</v>
      </c>
      <c r="K118" s="17"/>
      <c r="L118" s="17"/>
      <c r="M118" s="18"/>
      <c r="N118" s="17"/>
      <c r="O118" s="100"/>
      <c r="P118" s="115">
        <v>496553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90.114000000000004</v>
      </c>
      <c r="J119" s="348">
        <v>90.01</v>
      </c>
      <c r="K119" s="17"/>
      <c r="L119" s="17"/>
      <c r="M119" s="18"/>
      <c r="N119" s="17"/>
      <c r="O119" s="114"/>
      <c r="P119" s="115">
        <v>186951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99.465999999999994</v>
      </c>
      <c r="J120" s="348">
        <v>99.552000000000007</v>
      </c>
      <c r="K120" s="371"/>
      <c r="L120" s="372"/>
      <c r="M120" s="371"/>
      <c r="N120" s="373"/>
      <c r="O120" s="362"/>
      <c r="P120" s="115">
        <v>2625685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110.626</v>
      </c>
      <c r="J121" s="349">
        <v>110.622</v>
      </c>
      <c r="K121" s="377"/>
      <c r="L121" s="378"/>
      <c r="M121" s="377"/>
      <c r="N121" s="379"/>
      <c r="O121" s="380"/>
      <c r="P121" s="381">
        <v>4957313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96.484999999999999</v>
      </c>
      <c r="J122" s="349">
        <v>96.427999999999997</v>
      </c>
      <c r="K122" s="377"/>
      <c r="L122" s="378"/>
      <c r="M122" s="377"/>
      <c r="N122" s="379"/>
      <c r="O122" s="380"/>
      <c r="P122" s="381">
        <v>767381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10.242000000000001</v>
      </c>
      <c r="J123" s="349">
        <v>10.214</v>
      </c>
      <c r="K123" s="387"/>
      <c r="L123" s="378"/>
      <c r="M123" s="387"/>
      <c r="N123" s="379"/>
      <c r="O123" s="388"/>
      <c r="P123" s="381">
        <v>571139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101.047</v>
      </c>
      <c r="J124" s="348">
        <v>100.92100000000001</v>
      </c>
      <c r="K124" s="390"/>
      <c r="L124" s="391"/>
      <c r="M124" s="390"/>
      <c r="N124" s="392"/>
      <c r="P124" s="393">
        <v>1036559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163.30600000000001</v>
      </c>
      <c r="J125" s="340">
        <v>162.679</v>
      </c>
      <c r="K125" s="503"/>
      <c r="L125" s="400"/>
      <c r="M125" s="401"/>
      <c r="N125" s="400"/>
      <c r="O125" s="402"/>
      <c r="P125" s="393">
        <v>53046307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112.142</v>
      </c>
      <c r="J127" s="487">
        <v>112.559</v>
      </c>
      <c r="K127" s="191" t="s">
        <v>74</v>
      </c>
      <c r="M127" s="175">
        <f>+(J127-I127)/I127</f>
        <v>3.718499759233843E-3</v>
      </c>
      <c r="O127" s="405" t="s">
        <v>74</v>
      </c>
      <c r="P127" s="115">
        <v>471962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111.455</v>
      </c>
      <c r="J128" s="486">
        <v>111.32299999999999</v>
      </c>
      <c r="K128" s="174" t="s">
        <v>63</v>
      </c>
      <c r="M128" s="175" t="e">
        <f>+(#REF!-I128)/I128</f>
        <v>#REF!</v>
      </c>
      <c r="O128" s="410" t="s">
        <v>63</v>
      </c>
      <c r="P128" s="411">
        <v>834481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122.346</v>
      </c>
      <c r="J129" s="486">
        <v>121.76600000000001</v>
      </c>
      <c r="K129" s="174" t="s">
        <v>63</v>
      </c>
      <c r="M129" s="175">
        <f t="shared" ref="M129:M134" si="12">+(J129-I129)/I129</f>
        <v>-4.7406535563075071E-3</v>
      </c>
      <c r="O129" s="410" t="s">
        <v>63</v>
      </c>
      <c r="P129" s="101">
        <v>573157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206.26300000000001</v>
      </c>
      <c r="J130" s="253">
        <v>206.84399999999999</v>
      </c>
      <c r="K130" s="182" t="s">
        <v>66</v>
      </c>
      <c r="M130" s="175">
        <f t="shared" si="12"/>
        <v>2.8167921537066215E-3</v>
      </c>
      <c r="O130" s="415" t="s">
        <v>66</v>
      </c>
      <c r="P130" s="416">
        <v>3055910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187.935</v>
      </c>
      <c r="J131" s="417">
        <v>187.536</v>
      </c>
      <c r="K131" s="68" t="s">
        <v>66</v>
      </c>
      <c r="L131" s="17"/>
      <c r="M131" s="18">
        <f t="shared" si="12"/>
        <v>-2.1230744672360172E-3</v>
      </c>
      <c r="N131" s="17"/>
      <c r="O131" s="418" t="s">
        <v>66</v>
      </c>
      <c r="P131" s="115">
        <v>3209858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163.89</v>
      </c>
      <c r="J132" s="417">
        <v>163.72300000000001</v>
      </c>
      <c r="K132" s="68" t="s">
        <v>66</v>
      </c>
      <c r="L132" s="17"/>
      <c r="M132" s="18">
        <f t="shared" si="12"/>
        <v>-1.0189761425344632E-3</v>
      </c>
      <c r="N132" s="17"/>
      <c r="O132" s="418" t="s">
        <v>66</v>
      </c>
      <c r="P132" s="115">
        <v>20840362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23.279</v>
      </c>
      <c r="J133" s="417">
        <v>23.645</v>
      </c>
      <c r="K133" s="182" t="s">
        <v>66</v>
      </c>
      <c r="M133" s="175">
        <f t="shared" si="12"/>
        <v>1.5722324842132381E-2</v>
      </c>
      <c r="O133" s="415" t="s">
        <v>66</v>
      </c>
      <c r="P133" s="115">
        <v>3850353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148.34299999999999</v>
      </c>
      <c r="J134" s="417">
        <v>146.79400000000001</v>
      </c>
      <c r="K134" s="182" t="s">
        <v>66</v>
      </c>
      <c r="M134" s="175">
        <f t="shared" si="12"/>
        <v>-1.0442016138273988E-2</v>
      </c>
      <c r="O134" s="415" t="s">
        <v>66</v>
      </c>
      <c r="P134" s="115">
        <v>887810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130.292</v>
      </c>
      <c r="J135" s="487">
        <v>128.24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2014793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9260.1479999999992</v>
      </c>
      <c r="J136" s="417">
        <v>9214.3279999999995</v>
      </c>
      <c r="K136" s="422" t="s">
        <v>66</v>
      </c>
      <c r="L136" s="423"/>
      <c r="M136" s="424">
        <f t="shared" ref="M136" si="13">+(J136-I136)/I136</f>
        <v>-4.9480850630032819E-3</v>
      </c>
      <c r="N136" s="423"/>
      <c r="O136" s="415" t="s">
        <v>66</v>
      </c>
      <c r="P136" s="115">
        <v>3473801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77.161000000000001</v>
      </c>
      <c r="J137" s="429">
        <v>76.944999999999993</v>
      </c>
      <c r="K137" s="182" t="s">
        <v>66</v>
      </c>
      <c r="M137" s="175">
        <f>+(J137-I137)/I137</f>
        <v>-2.7993416363189718E-3</v>
      </c>
      <c r="O137" s="430" t="s">
        <v>183</v>
      </c>
      <c r="P137" s="420">
        <v>76945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1056.4680000000001</v>
      </c>
      <c r="J138" s="348">
        <v>1052.258</v>
      </c>
      <c r="K138" s="182"/>
      <c r="M138" s="195">
        <f t="shared" ref="M138:M142" si="14">+(J138-I138)/I138</f>
        <v>-3.9849763551759601E-3</v>
      </c>
      <c r="O138" s="415" t="s">
        <v>66</v>
      </c>
      <c r="P138" s="420">
        <v>8159207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6042.5529999999999</v>
      </c>
      <c r="J139" s="348">
        <v>6015.3580000000002</v>
      </c>
      <c r="K139" s="182"/>
      <c r="M139" s="195">
        <f t="shared" si="14"/>
        <v>-4.500581128539495E-3</v>
      </c>
      <c r="O139" s="415" t="s">
        <v>66</v>
      </c>
      <c r="P139" s="420">
        <v>38504310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5278.4359999999997</v>
      </c>
      <c r="J140" s="439">
        <v>5242.6760000000004</v>
      </c>
      <c r="K140" s="440"/>
      <c r="L140" s="441"/>
      <c r="M140" s="442">
        <f t="shared" si="14"/>
        <v>-6.7747340310651324E-3</v>
      </c>
      <c r="N140" s="441"/>
      <c r="O140" s="443" t="s">
        <v>187</v>
      </c>
      <c r="P140" s="115">
        <v>5032969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93.852000000000004</v>
      </c>
      <c r="J141" s="487">
        <v>92.831999999999994</v>
      </c>
      <c r="K141" s="449"/>
      <c r="L141" s="450"/>
      <c r="M141" s="451">
        <f t="shared" si="14"/>
        <v>-1.086817542513756E-2</v>
      </c>
      <c r="N141" s="450"/>
      <c r="O141" s="405" t="s">
        <v>74</v>
      </c>
      <c r="P141" s="510">
        <v>2231412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 t="s">
        <v>165</v>
      </c>
      <c r="J142" s="488">
        <v>5000</v>
      </c>
      <c r="K142" s="449"/>
      <c r="L142" s="450"/>
      <c r="M142" s="451" t="e">
        <f t="shared" si="14"/>
        <v>#VALUE!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120.878</v>
      </c>
      <c r="J144" s="460">
        <v>120.751</v>
      </c>
      <c r="K144" s="222" t="s">
        <v>66</v>
      </c>
      <c r="L144" s="8"/>
      <c r="M144" s="461">
        <f>+(J144-I144)/I144</f>
        <v>-1.0506461059911262E-3</v>
      </c>
      <c r="N144" s="8"/>
      <c r="O144" s="462">
        <v>1562592</v>
      </c>
      <c r="P144" s="420">
        <v>5602616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12104.108</v>
      </c>
      <c r="J146" s="470">
        <v>12062.623</v>
      </c>
      <c r="K146" s="182" t="s">
        <v>66</v>
      </c>
      <c r="M146" s="175">
        <f>+(J146-I146)/I146</f>
        <v>-3.4273487976148745E-3</v>
      </c>
      <c r="O146" s="415" t="s">
        <v>66</v>
      </c>
      <c r="P146" s="420">
        <v>13171919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136" workbookViewId="0">
      <selection activeCell="P142" sqref="P142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177.852</v>
      </c>
      <c r="J6" s="16">
        <v>177.87700000000001</v>
      </c>
      <c r="K6" s="17"/>
      <c r="L6" s="17"/>
      <c r="M6" s="18"/>
      <c r="N6" s="17"/>
      <c r="O6" s="1"/>
      <c r="P6" s="19">
        <v>595555806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120.98</v>
      </c>
      <c r="J7" s="28">
        <v>120.998</v>
      </c>
      <c r="K7" s="17"/>
      <c r="L7" s="17"/>
      <c r="M7" s="18"/>
      <c r="N7" s="17"/>
      <c r="O7" s="1"/>
      <c r="P7" s="29">
        <v>241256936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102.98</v>
      </c>
      <c r="J8" s="28">
        <v>102.99299999999999</v>
      </c>
      <c r="K8" s="17"/>
      <c r="L8" s="17"/>
      <c r="M8" s="18"/>
      <c r="N8" s="17"/>
      <c r="O8" s="1"/>
      <c r="P8" s="35">
        <v>72729427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106.084</v>
      </c>
      <c r="J9" s="28">
        <v>106.101</v>
      </c>
      <c r="K9" s="17"/>
      <c r="L9" s="17"/>
      <c r="M9" s="18"/>
      <c r="N9" s="17"/>
      <c r="P9" s="19">
        <v>26183521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106.377</v>
      </c>
      <c r="J10" s="28">
        <v>106.392</v>
      </c>
      <c r="K10" s="17"/>
      <c r="L10" s="17"/>
      <c r="M10" s="18"/>
      <c r="N10" s="17"/>
      <c r="O10" s="44"/>
      <c r="P10" s="45">
        <v>10846210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100.52500000000001</v>
      </c>
      <c r="J11" s="28">
        <v>100.541</v>
      </c>
      <c r="K11" s="17"/>
      <c r="L11" s="17"/>
      <c r="M11" s="18"/>
      <c r="N11" s="17"/>
      <c r="O11" s="44"/>
      <c r="P11" s="45">
        <v>2855369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15.868</v>
      </c>
      <c r="J13" s="55">
        <v>15.87</v>
      </c>
      <c r="K13" s="17"/>
      <c r="L13" s="17"/>
      <c r="M13" s="18"/>
      <c r="N13" s="17"/>
      <c r="O13" s="1"/>
      <c r="P13" s="56">
        <v>78984853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115.982</v>
      </c>
      <c r="J14" s="27">
        <v>115.996</v>
      </c>
      <c r="K14" s="17"/>
      <c r="L14" s="17"/>
      <c r="M14" s="18"/>
      <c r="N14" s="17"/>
      <c r="O14" s="17"/>
      <c r="P14" s="64">
        <v>2887973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1.1319999999999999</v>
      </c>
      <c r="J15" s="27">
        <v>1.133</v>
      </c>
      <c r="K15" s="67"/>
      <c r="L15" s="68"/>
      <c r="M15" s="18"/>
      <c r="N15" s="17"/>
      <c r="O15" s="39"/>
      <c r="P15" s="56">
        <v>7434709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104.724</v>
      </c>
      <c r="J16" s="74">
        <v>104.74</v>
      </c>
      <c r="K16" s="17"/>
      <c r="L16" s="17"/>
      <c r="M16" s="18"/>
      <c r="N16" s="17"/>
      <c r="O16" s="1"/>
      <c r="P16" s="75">
        <v>11406774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1.633</v>
      </c>
      <c r="J18" s="485">
        <v>1.635</v>
      </c>
      <c r="K18" s="68" t="s">
        <v>32</v>
      </c>
      <c r="L18" s="17"/>
      <c r="M18" s="18">
        <f>+(J18-I18)/I18</f>
        <v>1.2247397428046551E-3</v>
      </c>
      <c r="N18" s="17"/>
      <c r="O18" s="82" t="s">
        <v>33</v>
      </c>
      <c r="P18" s="35">
        <v>3457164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43.009</v>
      </c>
      <c r="J20" s="81">
        <v>43.014000000000003</v>
      </c>
      <c r="K20" s="17"/>
      <c r="L20" s="17"/>
      <c r="M20" s="89"/>
      <c r="N20" s="17"/>
      <c r="O20" s="17"/>
      <c r="P20" s="19">
        <v>62027995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58.085000000000001</v>
      </c>
      <c r="J21" s="34">
        <v>58.091000000000001</v>
      </c>
      <c r="K21" s="17"/>
      <c r="L21" s="17"/>
      <c r="M21" s="89"/>
      <c r="N21" s="17"/>
      <c r="O21" s="17"/>
      <c r="P21" s="19">
        <v>2461722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126.465</v>
      </c>
      <c r="J22" s="27">
        <v>126.53</v>
      </c>
      <c r="K22" s="17"/>
      <c r="L22" s="17"/>
      <c r="M22" s="18"/>
      <c r="N22" s="17"/>
      <c r="O22" s="100"/>
      <c r="P22" s="101">
        <v>10260993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119.39400000000001</v>
      </c>
      <c r="J23" s="27">
        <v>119.617</v>
      </c>
      <c r="K23" s="17"/>
      <c r="L23" s="17"/>
      <c r="M23" s="18"/>
      <c r="N23" s="17"/>
      <c r="O23" s="100"/>
      <c r="P23" s="101">
        <v>753468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151.31399999999999</v>
      </c>
      <c r="J25" s="55">
        <v>151.96299999999999</v>
      </c>
      <c r="K25" s="17"/>
      <c r="L25" s="17"/>
      <c r="M25" s="18"/>
      <c r="N25" s="17"/>
      <c r="O25" s="114"/>
      <c r="P25" s="115">
        <v>1276797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561.06399999999996</v>
      </c>
      <c r="J26" s="27">
        <v>563.30600000000004</v>
      </c>
      <c r="K26" s="17"/>
      <c r="L26" s="17"/>
      <c r="M26" s="18"/>
      <c r="N26" s="17"/>
      <c r="O26" s="121"/>
      <c r="P26" s="115">
        <v>724413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129.53200000000001</v>
      </c>
      <c r="J27" s="28">
        <v>130.16800000000001</v>
      </c>
      <c r="K27" s="17"/>
      <c r="L27" s="17"/>
      <c r="M27" s="18"/>
      <c r="N27" s="17"/>
      <c r="O27" s="124"/>
      <c r="P27" s="115">
        <v>1507608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135.631</v>
      </c>
      <c r="J28" s="125">
        <v>136.054</v>
      </c>
      <c r="K28" s="17"/>
      <c r="L28" s="17"/>
      <c r="M28" s="18"/>
      <c r="N28" s="17"/>
      <c r="O28" s="126"/>
      <c r="P28" s="115">
        <v>938497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133.30500000000001</v>
      </c>
      <c r="J29" s="28">
        <v>133.672</v>
      </c>
      <c r="K29" s="17"/>
      <c r="L29" s="17"/>
      <c r="M29" s="18"/>
      <c r="N29" s="17"/>
      <c r="O29" s="100"/>
      <c r="P29" s="115">
        <v>227377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112.578</v>
      </c>
      <c r="J30" s="28">
        <v>113.1</v>
      </c>
      <c r="K30" s="17"/>
      <c r="L30" s="17"/>
      <c r="M30" s="18"/>
      <c r="N30" s="17"/>
      <c r="O30" s="100"/>
      <c r="P30" s="115">
        <v>273703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117.22</v>
      </c>
      <c r="J31" s="28">
        <v>117.812</v>
      </c>
      <c r="K31" s="17"/>
      <c r="L31" s="17"/>
      <c r="M31" s="18"/>
      <c r="N31" s="17"/>
      <c r="O31" s="100"/>
      <c r="P31" s="115">
        <v>190031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170.685</v>
      </c>
      <c r="J32" s="28">
        <v>171.48599999999999</v>
      </c>
      <c r="K32" s="17"/>
      <c r="L32" s="17"/>
      <c r="M32" s="18"/>
      <c r="N32" s="17"/>
      <c r="O32" s="100"/>
      <c r="P32" s="115">
        <v>600888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97.722999999999999</v>
      </c>
      <c r="J33" s="28">
        <v>97.867999999999995</v>
      </c>
      <c r="K33" s="17"/>
      <c r="L33" s="17"/>
      <c r="M33" s="18"/>
      <c r="N33" s="17"/>
      <c r="O33" s="100"/>
      <c r="P33" s="19">
        <v>1183914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108.325</v>
      </c>
      <c r="J34" s="28">
        <v>108.548</v>
      </c>
      <c r="K34" s="17"/>
      <c r="L34" s="17"/>
      <c r="M34" s="18"/>
      <c r="N34" s="17"/>
      <c r="O34" s="141" t="s">
        <v>195</v>
      </c>
      <c r="P34" s="115">
        <v>11922441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168.03899999999999</v>
      </c>
      <c r="J35" s="27">
        <v>168.48400000000001</v>
      </c>
      <c r="K35" s="17"/>
      <c r="L35" s="17"/>
      <c r="M35" s="18"/>
      <c r="N35" s="17"/>
      <c r="O35" s="155"/>
      <c r="P35" s="145">
        <v>883702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147.149</v>
      </c>
      <c r="J36" s="28">
        <v>147.66300000000001</v>
      </c>
      <c r="K36" s="17"/>
      <c r="L36" s="17"/>
      <c r="M36" s="18"/>
      <c r="N36" s="17"/>
      <c r="O36" s="144"/>
      <c r="P36" s="145">
        <v>945048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109.48099999999999</v>
      </c>
      <c r="J37" s="28">
        <v>109.889</v>
      </c>
      <c r="K37" s="17"/>
      <c r="L37" s="17"/>
      <c r="M37" s="18"/>
      <c r="N37" s="17"/>
      <c r="O37" s="155"/>
      <c r="P37" s="145">
        <v>125274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119.175</v>
      </c>
      <c r="J38" s="28">
        <v>119.79</v>
      </c>
      <c r="K38" s="17"/>
      <c r="L38" s="17"/>
      <c r="M38" s="18"/>
      <c r="N38" s="17"/>
      <c r="O38" s="155"/>
      <c r="P38" s="145">
        <v>162914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23.036000000000001</v>
      </c>
      <c r="J39" s="74">
        <v>23.053999999999998</v>
      </c>
      <c r="K39" s="68"/>
      <c r="L39" s="17"/>
      <c r="M39" s="18"/>
      <c r="N39" s="17"/>
      <c r="O39" s="141"/>
      <c r="P39" s="115">
        <v>43589969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2261.402</v>
      </c>
      <c r="J41" s="491">
        <v>2254.3980000000001</v>
      </c>
      <c r="K41" s="174" t="s">
        <v>63</v>
      </c>
      <c r="M41" s="175">
        <f t="shared" ref="M41" si="3">+(J41-I41)/I41</f>
        <v>-3.0971936878095557E-3</v>
      </c>
      <c r="O41" s="176" t="s">
        <v>63</v>
      </c>
      <c r="P41" s="75">
        <v>8260116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130.721</v>
      </c>
      <c r="J42" s="27">
        <v>129.804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64901810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163.303</v>
      </c>
      <c r="J43" s="28">
        <v>163.23099999999999</v>
      </c>
      <c r="K43" s="182" t="s">
        <v>66</v>
      </c>
      <c r="M43" s="175" t="e">
        <f>+(#REF!-#REF!)/#REF!</f>
        <v>#REF!</v>
      </c>
      <c r="O43" s="183" t="s">
        <v>66</v>
      </c>
      <c r="P43" s="184">
        <v>75086720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194.15600000000001</v>
      </c>
      <c r="J44" s="28">
        <v>193.42500000000001</v>
      </c>
      <c r="K44" s="182" t="s">
        <v>66</v>
      </c>
      <c r="M44" s="175" t="e">
        <f>+(#REF!-#REF!)/#REF!</f>
        <v>#REF!</v>
      </c>
      <c r="O44" s="183" t="s">
        <v>66</v>
      </c>
      <c r="P44" s="184">
        <v>1619547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18.666</v>
      </c>
      <c r="J45" s="28">
        <v>18.542999999999999</v>
      </c>
      <c r="K45" s="182" t="s">
        <v>66</v>
      </c>
      <c r="M45" s="175" t="e">
        <f>+(#REF!-#REF!)/#REF!</f>
        <v>#REF!</v>
      </c>
      <c r="O45" s="183" t="s">
        <v>66</v>
      </c>
      <c r="P45" s="184">
        <v>17211618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</v>
      </c>
      <c r="J47" s="489">
        <v>2.8340000000000001</v>
      </c>
      <c r="K47" s="182"/>
      <c r="M47" s="175">
        <f t="shared" ref="M47:M48" si="5">+(J47-I47)/I47</f>
        <v>-5.614035087719303E-3</v>
      </c>
      <c r="O47" s="186" t="s">
        <v>32</v>
      </c>
      <c r="P47" s="184">
        <v>11047246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2.4689999999999999</v>
      </c>
      <c r="J48" s="490">
        <v>2.4590000000000001</v>
      </c>
      <c r="K48" s="187" t="s">
        <v>32</v>
      </c>
      <c r="M48" s="175">
        <f t="shared" si="5"/>
        <v>-4.0502227622518381E-3</v>
      </c>
      <c r="O48" s="188" t="s">
        <v>32</v>
      </c>
      <c r="P48" s="189">
        <v>8786384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1.232</v>
      </c>
      <c r="J49" s="492">
        <v>1.226</v>
      </c>
      <c r="K49" s="191" t="s">
        <v>74</v>
      </c>
      <c r="M49" s="175">
        <f>+(P49-I49)/I49</f>
        <v>2177958.4155844157</v>
      </c>
      <c r="O49" s="192" t="s">
        <v>74</v>
      </c>
      <c r="P49" s="189">
        <v>2683246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1.159</v>
      </c>
      <c r="K50" s="191"/>
      <c r="M50" s="195">
        <f t="shared" ref="M50:M57" si="6">+(J50-I50)/I50</f>
        <v>0</v>
      </c>
      <c r="O50" s="192" t="s">
        <v>74</v>
      </c>
      <c r="P50" s="101">
        <v>683752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684159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</v>
      </c>
      <c r="J52" s="484">
        <v>1.1579999999999999</v>
      </c>
      <c r="K52" s="191"/>
      <c r="M52" s="195">
        <f t="shared" si="6"/>
        <v>8.6430423509065678E-4</v>
      </c>
      <c r="O52" s="192" t="s">
        <v>74</v>
      </c>
      <c r="P52" s="101">
        <v>676362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1"/>
      <c r="M53" s="195">
        <f t="shared" si="6"/>
        <v>-1.3107731163630959E-3</v>
      </c>
      <c r="O53" s="202" t="s">
        <v>66</v>
      </c>
      <c r="P53" s="189">
        <v>19609691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126.861</v>
      </c>
      <c r="J54" s="208">
        <v>126.621</v>
      </c>
      <c r="K54" s="191"/>
      <c r="M54" s="195">
        <f t="shared" si="6"/>
        <v>-1.8918343699009868E-3</v>
      </c>
      <c r="O54" s="202" t="s">
        <v>66</v>
      </c>
      <c r="P54" s="189">
        <v>144347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1113.761</v>
      </c>
      <c r="J55" s="490">
        <v>1106.2329999999999</v>
      </c>
      <c r="K55" s="191"/>
      <c r="M55" s="195" t="e">
        <f>+(I55-#REF!)/#REF!</f>
        <v>#REF!</v>
      </c>
      <c r="O55" s="176" t="s">
        <v>63</v>
      </c>
      <c r="P55" s="189">
        <v>5531166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11.464</v>
      </c>
      <c r="J56" s="214">
        <v>11.403</v>
      </c>
      <c r="K56" s="191"/>
      <c r="M56" s="195">
        <f t="shared" si="6"/>
        <v>-5.3210048848569384E-3</v>
      </c>
      <c r="O56" s="202" t="s">
        <v>66</v>
      </c>
      <c r="P56" s="215">
        <v>4633291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10.811</v>
      </c>
      <c r="J57" s="220">
        <v>10.738</v>
      </c>
      <c r="K57" s="191"/>
      <c r="M57" s="195">
        <f t="shared" si="6"/>
        <v>-6.7523818333179537E-3</v>
      </c>
      <c r="O57" s="202" t="s">
        <v>66</v>
      </c>
      <c r="P57" s="221">
        <v>11045715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108.736</v>
      </c>
      <c r="J63" s="231">
        <v>108.75</v>
      </c>
      <c r="K63" s="17"/>
      <c r="L63" s="18"/>
      <c r="M63" s="17"/>
      <c r="N63" s="232"/>
      <c r="O63" s="232"/>
      <c r="P63" s="189">
        <v>100301569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102.849</v>
      </c>
      <c r="J64" s="213">
        <v>102.85899999999999</v>
      </c>
      <c r="K64" s="17"/>
      <c r="L64" s="18"/>
      <c r="M64" s="17"/>
      <c r="N64" s="237"/>
      <c r="O64" s="237"/>
      <c r="P64" s="67">
        <v>128995095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105.11499999999999</v>
      </c>
      <c r="J65" s="213">
        <v>105.129</v>
      </c>
      <c r="K65" s="17"/>
      <c r="L65" s="18"/>
      <c r="M65" s="17"/>
      <c r="N65" s="237"/>
      <c r="O65" s="237"/>
      <c r="P65" s="67">
        <v>57848542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103.17100000000001</v>
      </c>
      <c r="J66" s="213">
        <v>103.185</v>
      </c>
      <c r="K66" s="17"/>
      <c r="L66" s="18"/>
      <c r="M66" s="17"/>
      <c r="N66" s="248"/>
      <c r="O66" s="248"/>
      <c r="P66" s="67">
        <v>154199972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104.712</v>
      </c>
      <c r="J67" s="213">
        <v>104.72799999999999</v>
      </c>
      <c r="K67" s="17"/>
      <c r="L67" s="18"/>
      <c r="M67" s="17"/>
      <c r="N67" s="250"/>
      <c r="O67" s="250"/>
      <c r="P67" s="67">
        <v>71123356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107.417</v>
      </c>
      <c r="J68" s="213">
        <v>107.429</v>
      </c>
      <c r="K68" s="17"/>
      <c r="L68" s="18"/>
      <c r="M68" s="17"/>
      <c r="N68" s="250"/>
      <c r="O68" s="250"/>
      <c r="P68" s="67">
        <v>34108600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105.172</v>
      </c>
      <c r="J69" s="213">
        <v>105.188</v>
      </c>
      <c r="K69" s="17"/>
      <c r="L69" s="18"/>
      <c r="M69" s="17"/>
      <c r="N69" s="254"/>
      <c r="O69" s="254"/>
      <c r="P69" s="67">
        <v>312399335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101.843</v>
      </c>
      <c r="J70" s="213">
        <v>101.855</v>
      </c>
      <c r="K70" s="17"/>
      <c r="L70" s="18"/>
      <c r="M70" s="17"/>
      <c r="N70" s="254"/>
      <c r="O70" s="254"/>
      <c r="P70" s="67">
        <v>221652538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103.59699999999999</v>
      </c>
      <c r="J71" s="213">
        <v>103.60599999999999</v>
      </c>
      <c r="K71" s="17"/>
      <c r="L71" s="18"/>
      <c r="M71" s="17"/>
      <c r="N71" s="232"/>
      <c r="O71" s="232"/>
      <c r="P71" s="45">
        <v>4287435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104.759</v>
      </c>
      <c r="J72" s="213">
        <v>104.773</v>
      </c>
      <c r="K72" s="17"/>
      <c r="L72" s="18"/>
      <c r="M72" s="17"/>
      <c r="N72" s="44"/>
      <c r="O72" s="44"/>
      <c r="P72" s="45">
        <v>23794824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103.47799999999999</v>
      </c>
      <c r="J73" s="213">
        <v>103.491</v>
      </c>
      <c r="K73" s="17"/>
      <c r="L73" s="18"/>
      <c r="M73" s="17"/>
      <c r="N73" s="250"/>
      <c r="O73" s="250"/>
      <c r="P73" s="67">
        <v>3920474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107.392</v>
      </c>
      <c r="J74" s="213">
        <v>107.408</v>
      </c>
      <c r="K74" s="17"/>
      <c r="L74" s="18"/>
      <c r="M74" s="17"/>
      <c r="N74" s="250"/>
      <c r="O74" s="250"/>
      <c r="P74" s="215">
        <v>48093389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105.179</v>
      </c>
      <c r="J75" s="213">
        <v>105.191</v>
      </c>
      <c r="K75" s="8"/>
      <c r="L75" s="256"/>
      <c r="M75" s="8"/>
      <c r="N75" s="257"/>
      <c r="O75" s="257"/>
      <c r="P75" s="258">
        <v>206601456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103.871</v>
      </c>
      <c r="J76" s="213">
        <v>103.881</v>
      </c>
      <c r="K76" s="17"/>
      <c r="L76" s="18"/>
      <c r="M76" s="17"/>
      <c r="N76" s="254"/>
      <c r="O76" s="254"/>
      <c r="P76" s="261">
        <v>18814756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103.354</v>
      </c>
      <c r="J77" s="213">
        <v>103.369</v>
      </c>
      <c r="K77" s="17"/>
      <c r="L77" s="18"/>
      <c r="M77" s="17"/>
      <c r="N77" s="263"/>
      <c r="O77" s="263"/>
      <c r="P77" s="261">
        <v>425301172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104.485</v>
      </c>
      <c r="J78" s="213">
        <v>104.496</v>
      </c>
      <c r="K78" s="17"/>
      <c r="L78" s="18"/>
      <c r="M78" s="17"/>
      <c r="N78" s="250"/>
      <c r="O78" s="250"/>
      <c r="P78" s="261">
        <v>9139728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103.197</v>
      </c>
      <c r="J79" s="213">
        <v>103.21299999999999</v>
      </c>
      <c r="K79" s="17"/>
      <c r="L79" s="18"/>
      <c r="M79" s="17"/>
      <c r="N79" s="263"/>
      <c r="O79" s="263"/>
      <c r="P79" s="268">
        <v>117303088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104.21299999999999</v>
      </c>
      <c r="J80" s="212">
        <v>104.22799999999999</v>
      </c>
      <c r="K80" s="17"/>
      <c r="L80" s="18"/>
      <c r="M80" s="17"/>
      <c r="N80" s="254"/>
      <c r="O80" s="254"/>
      <c r="P80" s="261">
        <v>70589219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105.553</v>
      </c>
      <c r="J81" s="213">
        <v>105.566</v>
      </c>
      <c r="K81" s="17"/>
      <c r="L81" s="18"/>
      <c r="M81" s="17"/>
      <c r="N81" s="254"/>
      <c r="O81" s="254"/>
      <c r="P81" s="261">
        <v>3425827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103.235</v>
      </c>
      <c r="J82" s="213">
        <v>103.25</v>
      </c>
      <c r="K82" s="17"/>
      <c r="L82" s="18"/>
      <c r="M82" s="17"/>
      <c r="N82" s="250"/>
      <c r="O82" s="250"/>
      <c r="P82" s="273">
        <v>345957916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103.105</v>
      </c>
      <c r="J83" s="213">
        <v>103.11799999999999</v>
      </c>
      <c r="K83" s="17"/>
      <c r="L83" s="18"/>
      <c r="M83" s="17"/>
      <c r="N83" s="250"/>
      <c r="O83" s="250"/>
      <c r="P83" s="273">
        <v>9666058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105.765</v>
      </c>
      <c r="J84" s="213">
        <v>105.777</v>
      </c>
      <c r="K84" s="17"/>
      <c r="L84" s="18"/>
      <c r="M84" s="17"/>
      <c r="N84" s="254"/>
      <c r="O84" s="254"/>
      <c r="P84" s="273">
        <v>24411540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102.59699999999999</v>
      </c>
      <c r="J85" s="74">
        <v>102.608</v>
      </c>
      <c r="K85" s="17"/>
      <c r="L85" s="18"/>
      <c r="M85" s="17"/>
      <c r="N85" s="250"/>
      <c r="O85" s="250"/>
      <c r="P85" s="273">
        <v>95447082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10.65</v>
      </c>
      <c r="J87" s="284">
        <v>10.651999999999999</v>
      </c>
      <c r="K87" s="17"/>
      <c r="L87" s="18"/>
      <c r="M87" s="17"/>
      <c r="N87" s="285"/>
      <c r="O87" s="285"/>
      <c r="P87" s="286">
        <v>4887331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103.611</v>
      </c>
      <c r="J88" s="289">
        <v>103.622</v>
      </c>
      <c r="L88" s="175"/>
      <c r="M88" s="1"/>
      <c r="N88" s="285"/>
      <c r="O88" s="285"/>
      <c r="P88" s="290">
        <v>2836257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103.971</v>
      </c>
      <c r="J89" s="294">
        <v>103.988</v>
      </c>
      <c r="K89" s="17"/>
      <c r="L89" s="18"/>
      <c r="M89" s="17"/>
      <c r="N89" s="295"/>
      <c r="O89" s="295"/>
      <c r="P89" s="75">
        <v>7869020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105.134</v>
      </c>
      <c r="J90" s="294">
        <v>105.148</v>
      </c>
      <c r="K90" s="17"/>
      <c r="L90" s="18"/>
      <c r="M90" s="17"/>
      <c r="N90" s="295"/>
      <c r="O90" s="295" t="s">
        <v>202</v>
      </c>
      <c r="P90" s="29">
        <v>3096401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10.449</v>
      </c>
      <c r="J91" s="306">
        <v>10.452999999999999</v>
      </c>
      <c r="K91" s="17"/>
      <c r="L91" s="18"/>
      <c r="M91" s="17"/>
      <c r="N91" s="144"/>
      <c r="O91" s="144"/>
      <c r="P91" s="495">
        <v>5982451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100.33799999999999</v>
      </c>
      <c r="J93" s="502">
        <v>100.423</v>
      </c>
      <c r="K93" s="17"/>
      <c r="L93" s="18"/>
      <c r="M93" s="17"/>
      <c r="N93" s="295"/>
      <c r="O93" s="176" t="s">
        <v>63</v>
      </c>
      <c r="P93" s="75">
        <v>551122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59.771999999999998</v>
      </c>
      <c r="J95" s="231">
        <v>59.973999999999997</v>
      </c>
      <c r="K95" s="17"/>
      <c r="L95" s="17"/>
      <c r="M95" s="18"/>
      <c r="N95" s="17"/>
      <c r="O95" s="285"/>
      <c r="P95" s="101">
        <v>5617494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771324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520796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101.852</v>
      </c>
      <c r="J98" s="28">
        <v>102.068</v>
      </c>
      <c r="K98" s="17"/>
      <c r="L98" s="17"/>
      <c r="M98" s="18"/>
      <c r="N98" s="17"/>
      <c r="O98" s="321"/>
      <c r="P98" s="101">
        <v>2726549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18.565000000000001</v>
      </c>
      <c r="J99" s="28">
        <v>18.587</v>
      </c>
      <c r="K99" s="322"/>
      <c r="L99" s="62"/>
      <c r="M99" s="62"/>
      <c r="N99" s="323"/>
      <c r="O99" s="324"/>
      <c r="P99" s="101">
        <v>1192540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310.10899999999998</v>
      </c>
      <c r="J100" s="28">
        <v>309.935</v>
      </c>
      <c r="K100" s="17"/>
      <c r="L100" s="17"/>
      <c r="M100" s="18"/>
      <c r="N100" s="17"/>
      <c r="O100" s="114"/>
      <c r="P100" s="101">
        <v>15506368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30.257999999999999</v>
      </c>
      <c r="J101" s="27">
        <v>30.414999999999999</v>
      </c>
      <c r="K101" s="17"/>
      <c r="L101" s="17"/>
      <c r="M101" s="18"/>
      <c r="N101" s="17"/>
      <c r="O101" s="114"/>
      <c r="P101" s="101">
        <v>4357172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2456.8490000000002</v>
      </c>
      <c r="J102" s="27">
        <v>2464.413</v>
      </c>
      <c r="K102" s="17"/>
      <c r="L102" s="17"/>
      <c r="M102" s="18"/>
      <c r="N102" s="17"/>
      <c r="O102" s="114"/>
      <c r="P102" s="101">
        <v>4150071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77.147000000000006</v>
      </c>
      <c r="J103" s="28">
        <v>77.253</v>
      </c>
      <c r="K103" s="17"/>
      <c r="L103" s="17"/>
      <c r="M103" s="18"/>
      <c r="N103" s="17"/>
      <c r="O103" s="100"/>
      <c r="P103" s="101">
        <v>1356653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57.59</v>
      </c>
      <c r="J104" s="28">
        <v>57.603000000000002</v>
      </c>
      <c r="K104" s="17"/>
      <c r="L104" s="17"/>
      <c r="M104" s="18"/>
      <c r="N104" s="17"/>
      <c r="O104" s="100"/>
      <c r="P104" s="101">
        <v>1171372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117.82</v>
      </c>
      <c r="J105" s="28">
        <v>118.20699999999999</v>
      </c>
      <c r="K105" s="17"/>
      <c r="L105" s="17"/>
      <c r="M105" s="18"/>
      <c r="N105" s="17"/>
      <c r="O105" s="285"/>
      <c r="P105" s="411">
        <v>1849473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103.744</v>
      </c>
      <c r="J106" s="340">
        <v>104.23399999999999</v>
      </c>
      <c r="K106" s="17"/>
      <c r="L106" s="17"/>
      <c r="M106" s="18"/>
      <c r="N106" s="17"/>
      <c r="O106" s="100"/>
      <c r="P106" s="504">
        <v>2423871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10.798</v>
      </c>
      <c r="J108" s="231">
        <v>10.798999999999999</v>
      </c>
      <c r="K108" s="17"/>
      <c r="L108" s="18"/>
      <c r="M108" s="17"/>
      <c r="N108" s="68"/>
      <c r="O108" s="100"/>
      <c r="P108" s="342">
        <v>78152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11.472</v>
      </c>
      <c r="J109" s="349">
        <v>11.502000000000001</v>
      </c>
      <c r="K109" s="17"/>
      <c r="L109" s="18"/>
      <c r="M109" s="17"/>
      <c r="N109" s="68"/>
      <c r="O109" s="100"/>
      <c r="P109" s="115">
        <v>897676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14.788</v>
      </c>
      <c r="J110" s="349">
        <v>14.798999999999999</v>
      </c>
      <c r="K110" s="17"/>
      <c r="L110" s="18"/>
      <c r="M110" s="17"/>
      <c r="N110" s="68"/>
      <c r="O110" s="100"/>
      <c r="P110" s="115">
        <v>103592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14.125</v>
      </c>
      <c r="J111" s="349">
        <v>14.215999999999999</v>
      </c>
      <c r="K111" s="17"/>
      <c r="L111" s="18"/>
      <c r="M111" s="17"/>
      <c r="N111" s="68"/>
      <c r="O111" s="100"/>
      <c r="P111" s="115">
        <v>356846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16.093</v>
      </c>
      <c r="J112" s="349">
        <v>16.143999999999998</v>
      </c>
      <c r="K112" s="17"/>
      <c r="L112" s="18"/>
      <c r="M112" s="17"/>
      <c r="N112" s="68"/>
      <c r="O112" s="353"/>
      <c r="P112" s="115">
        <v>20563703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13.898999999999999</v>
      </c>
      <c r="J113" s="349">
        <v>13.923999999999999</v>
      </c>
      <c r="K113" s="17"/>
      <c r="L113" s="18"/>
      <c r="M113" s="17"/>
      <c r="N113" s="68"/>
      <c r="O113" s="100"/>
      <c r="P113" s="115">
        <v>19411065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158.41499999999999</v>
      </c>
      <c r="J114" s="349">
        <v>159.196</v>
      </c>
      <c r="K114" s="17"/>
      <c r="L114" s="18"/>
      <c r="M114" s="17"/>
      <c r="N114" s="68"/>
      <c r="O114" s="100"/>
      <c r="P114" s="115">
        <v>1218646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147.84200000000001</v>
      </c>
      <c r="J115" s="349">
        <v>148.39500000000001</v>
      </c>
      <c r="K115" s="17"/>
      <c r="L115" s="18"/>
      <c r="M115" s="17"/>
      <c r="N115" s="68"/>
      <c r="O115" s="100"/>
      <c r="P115" s="115">
        <v>605455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8.9220000000000006</v>
      </c>
      <c r="J116" s="348">
        <v>8.9350000000000005</v>
      </c>
      <c r="K116" s="17"/>
      <c r="L116" s="18"/>
      <c r="M116" s="17"/>
      <c r="N116" s="68"/>
      <c r="O116" s="360"/>
      <c r="P116" s="115">
        <v>1064911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124.244</v>
      </c>
      <c r="J117" s="349">
        <v>124.486</v>
      </c>
      <c r="K117" s="17"/>
      <c r="L117" s="18"/>
      <c r="M117" s="17"/>
      <c r="N117" s="68"/>
      <c r="O117" s="362"/>
      <c r="P117" s="115">
        <v>205279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87.652000000000001</v>
      </c>
      <c r="J118" s="349">
        <v>88.141999999999996</v>
      </c>
      <c r="K118" s="17"/>
      <c r="L118" s="17"/>
      <c r="M118" s="18"/>
      <c r="N118" s="17"/>
      <c r="O118" s="100"/>
      <c r="P118" s="115">
        <v>472181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90.01</v>
      </c>
      <c r="J119" s="348">
        <v>90.507999999999996</v>
      </c>
      <c r="K119" s="17"/>
      <c r="L119" s="17"/>
      <c r="M119" s="18"/>
      <c r="N119" s="17"/>
      <c r="O119" s="114"/>
      <c r="P119" s="115">
        <v>187985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99.552000000000007</v>
      </c>
      <c r="J120" s="348">
        <v>99.703000000000003</v>
      </c>
      <c r="K120" s="371"/>
      <c r="L120" s="372"/>
      <c r="M120" s="371"/>
      <c r="N120" s="373"/>
      <c r="O120" s="362"/>
      <c r="P120" s="115">
        <v>2629674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110.622</v>
      </c>
      <c r="J121" s="349">
        <v>111.267</v>
      </c>
      <c r="K121" s="377"/>
      <c r="L121" s="378"/>
      <c r="M121" s="377"/>
      <c r="N121" s="379"/>
      <c r="O121" s="380"/>
      <c r="P121" s="381">
        <v>4963969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96.427999999999997</v>
      </c>
      <c r="J122" s="349">
        <v>96.497</v>
      </c>
      <c r="K122" s="377"/>
      <c r="L122" s="378"/>
      <c r="M122" s="377"/>
      <c r="N122" s="379"/>
      <c r="O122" s="380"/>
      <c r="P122" s="381">
        <v>767928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10.214</v>
      </c>
      <c r="J123" s="349">
        <v>10.233000000000001</v>
      </c>
      <c r="K123" s="387"/>
      <c r="L123" s="378"/>
      <c r="M123" s="387"/>
      <c r="N123" s="379"/>
      <c r="O123" s="388"/>
      <c r="P123" s="381">
        <v>572229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100.92100000000001</v>
      </c>
      <c r="J124" s="348">
        <v>101.371</v>
      </c>
      <c r="K124" s="390"/>
      <c r="L124" s="391"/>
      <c r="M124" s="390"/>
      <c r="N124" s="392"/>
      <c r="P124" s="393">
        <v>1041181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162.679</v>
      </c>
      <c r="J125" s="340">
        <v>162.81899999999999</v>
      </c>
      <c r="K125" s="503"/>
      <c r="L125" s="400"/>
      <c r="M125" s="401"/>
      <c r="N125" s="400"/>
      <c r="O125" s="402"/>
      <c r="P125" s="393">
        <v>53103277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112.142</v>
      </c>
      <c r="J127" s="487">
        <v>112.559</v>
      </c>
      <c r="K127" s="191" t="s">
        <v>74</v>
      </c>
      <c r="M127" s="175">
        <f>+(J127-I127)/I127</f>
        <v>3.718499759233843E-3</v>
      </c>
      <c r="O127" s="405" t="s">
        <v>74</v>
      </c>
      <c r="P127" s="115">
        <v>471962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111.32299999999999</v>
      </c>
      <c r="J128" s="486">
        <v>112.295</v>
      </c>
      <c r="K128" s="174" t="s">
        <v>63</v>
      </c>
      <c r="M128" s="175" t="e">
        <f>+(#REF!-I128)/I128</f>
        <v>#REF!</v>
      </c>
      <c r="O128" s="410" t="s">
        <v>63</v>
      </c>
      <c r="P128" s="411">
        <v>841770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121.76600000000001</v>
      </c>
      <c r="J129" s="486">
        <v>122.123</v>
      </c>
      <c r="K129" s="174" t="s">
        <v>63</v>
      </c>
      <c r="M129" s="175">
        <f t="shared" ref="M129:M134" si="12">+(J129-I129)/I129</f>
        <v>2.9318528981817529E-3</v>
      </c>
      <c r="O129" s="410" t="s">
        <v>63</v>
      </c>
      <c r="P129" s="101">
        <v>574836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206.26300000000001</v>
      </c>
      <c r="J130" s="253">
        <v>206.84399999999999</v>
      </c>
      <c r="K130" s="182" t="s">
        <v>66</v>
      </c>
      <c r="M130" s="175">
        <f t="shared" si="12"/>
        <v>2.8167921537066215E-3</v>
      </c>
      <c r="O130" s="415" t="s">
        <v>66</v>
      </c>
      <c r="P130" s="416">
        <v>3055910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187.935</v>
      </c>
      <c r="J131" s="417">
        <v>187.536</v>
      </c>
      <c r="K131" s="68" t="s">
        <v>66</v>
      </c>
      <c r="L131" s="17"/>
      <c r="M131" s="18">
        <f t="shared" si="12"/>
        <v>-2.1230744672360172E-3</v>
      </c>
      <c r="N131" s="17"/>
      <c r="O131" s="418" t="s">
        <v>66</v>
      </c>
      <c r="P131" s="115">
        <v>3209858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163.89</v>
      </c>
      <c r="J132" s="417">
        <v>163.72300000000001</v>
      </c>
      <c r="K132" s="68" t="s">
        <v>66</v>
      </c>
      <c r="L132" s="17"/>
      <c r="M132" s="18">
        <f t="shared" si="12"/>
        <v>-1.0189761425344632E-3</v>
      </c>
      <c r="N132" s="17"/>
      <c r="O132" s="418" t="s">
        <v>66</v>
      </c>
      <c r="P132" s="115">
        <v>20840362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23.279</v>
      </c>
      <c r="J133" s="417">
        <v>23.645</v>
      </c>
      <c r="K133" s="182" t="s">
        <v>66</v>
      </c>
      <c r="M133" s="175">
        <f t="shared" si="12"/>
        <v>1.5722324842132381E-2</v>
      </c>
      <c r="O133" s="415" t="s">
        <v>66</v>
      </c>
      <c r="P133" s="115">
        <v>3850353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148.34299999999999</v>
      </c>
      <c r="J134" s="417">
        <v>146.79400000000001</v>
      </c>
      <c r="K134" s="182" t="s">
        <v>66</v>
      </c>
      <c r="M134" s="175">
        <f t="shared" si="12"/>
        <v>-1.0442016138273988E-2</v>
      </c>
      <c r="O134" s="415" t="s">
        <v>66</v>
      </c>
      <c r="P134" s="115">
        <v>887810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130.292</v>
      </c>
      <c r="J135" s="487">
        <v>128.24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2014793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9260.1479999999992</v>
      </c>
      <c r="J136" s="417">
        <v>9214.3279999999995</v>
      </c>
      <c r="K136" s="422" t="s">
        <v>66</v>
      </c>
      <c r="L136" s="423"/>
      <c r="M136" s="424">
        <f t="shared" ref="M136" si="13">+(J136-I136)/I136</f>
        <v>-4.9480850630032819E-3</v>
      </c>
      <c r="N136" s="423"/>
      <c r="O136" s="415" t="s">
        <v>66</v>
      </c>
      <c r="P136" s="115">
        <v>3473801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77.161000000000001</v>
      </c>
      <c r="J137" s="429">
        <v>76.944999999999993</v>
      </c>
      <c r="K137" s="182" t="s">
        <v>66</v>
      </c>
      <c r="M137" s="175">
        <f>+(J137-I137)/I137</f>
        <v>-2.7993416363189718E-3</v>
      </c>
      <c r="O137" s="430" t="s">
        <v>183</v>
      </c>
      <c r="P137" s="420">
        <v>76945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1056.4680000000001</v>
      </c>
      <c r="J138" s="348">
        <v>1052.258</v>
      </c>
      <c r="K138" s="182"/>
      <c r="M138" s="195">
        <f t="shared" ref="M138:M142" si="14">+(J138-I138)/I138</f>
        <v>-3.9849763551759601E-3</v>
      </c>
      <c r="O138" s="415" t="s">
        <v>66</v>
      </c>
      <c r="P138" s="420">
        <v>8159207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6042.5529999999999</v>
      </c>
      <c r="J139" s="348">
        <v>6015.3580000000002</v>
      </c>
      <c r="K139" s="182"/>
      <c r="M139" s="195">
        <f t="shared" si="14"/>
        <v>-4.500581128539495E-3</v>
      </c>
      <c r="O139" s="415" t="s">
        <v>66</v>
      </c>
      <c r="P139" s="420">
        <v>38504310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5278.4359999999997</v>
      </c>
      <c r="J140" s="439">
        <v>5242.6760000000004</v>
      </c>
      <c r="K140" s="440"/>
      <c r="L140" s="441"/>
      <c r="M140" s="442">
        <f t="shared" si="14"/>
        <v>-6.7747340310651324E-3</v>
      </c>
      <c r="N140" s="441"/>
      <c r="O140" s="443" t="s">
        <v>187</v>
      </c>
      <c r="P140" s="115">
        <v>5032969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93.852000000000004</v>
      </c>
      <c r="J141" s="487">
        <v>92.831999999999994</v>
      </c>
      <c r="K141" s="449"/>
      <c r="L141" s="450"/>
      <c r="M141" s="451">
        <f t="shared" si="14"/>
        <v>-1.086817542513756E-2</v>
      </c>
      <c r="N141" s="450"/>
      <c r="O141" s="405" t="s">
        <v>74</v>
      </c>
      <c r="P141" s="510">
        <v>2231412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 t="s">
        <v>165</v>
      </c>
      <c r="J142" s="488">
        <v>5000</v>
      </c>
      <c r="K142" s="449"/>
      <c r="L142" s="450"/>
      <c r="M142" s="451" t="e">
        <f t="shared" si="14"/>
        <v>#VALUE!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120.751</v>
      </c>
      <c r="J144" s="460">
        <v>121.12</v>
      </c>
      <c r="K144" s="222" t="s">
        <v>66</v>
      </c>
      <c r="L144" s="8"/>
      <c r="M144" s="461">
        <f>+(J144-I144)/I144</f>
        <v>3.0558753136619965E-3</v>
      </c>
      <c r="N144" s="8"/>
      <c r="O144" s="462">
        <v>1562592</v>
      </c>
      <c r="P144" s="420">
        <v>5619766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12104.108</v>
      </c>
      <c r="J146" s="470">
        <v>12062.623</v>
      </c>
      <c r="K146" s="182" t="s">
        <v>66</v>
      </c>
      <c r="M146" s="175">
        <f>+(J146-I146)/I146</f>
        <v>-3.4273487976148745E-3</v>
      </c>
      <c r="O146" s="415" t="s">
        <v>66</v>
      </c>
      <c r="P146" s="420">
        <v>13188880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37" workbookViewId="0">
      <selection activeCell="O61" sqref="O61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177.87700000000001</v>
      </c>
      <c r="J6" s="16">
        <v>177.95099999999999</v>
      </c>
      <c r="K6" s="17"/>
      <c r="L6" s="17"/>
      <c r="M6" s="18"/>
      <c r="N6" s="17"/>
      <c r="O6" s="1"/>
      <c r="P6" s="19">
        <v>594801616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120.998</v>
      </c>
      <c r="J7" s="28">
        <v>121.04900000000001</v>
      </c>
      <c r="K7" s="17"/>
      <c r="L7" s="17"/>
      <c r="M7" s="18"/>
      <c r="N7" s="17"/>
      <c r="O7" s="1"/>
      <c r="P7" s="29">
        <v>242358594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102.99299999999999</v>
      </c>
      <c r="J8" s="28">
        <v>103.923</v>
      </c>
      <c r="K8" s="17"/>
      <c r="L8" s="17"/>
      <c r="M8" s="18"/>
      <c r="N8" s="17"/>
      <c r="O8" s="1"/>
      <c r="P8" s="35">
        <v>72133227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106.101</v>
      </c>
      <c r="J9" s="28">
        <v>106.151</v>
      </c>
      <c r="K9" s="17"/>
      <c r="L9" s="17"/>
      <c r="M9" s="18"/>
      <c r="N9" s="17"/>
      <c r="P9" s="19">
        <v>26585541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106.392</v>
      </c>
      <c r="J10" s="28">
        <v>106.435</v>
      </c>
      <c r="K10" s="17"/>
      <c r="L10" s="17"/>
      <c r="M10" s="18"/>
      <c r="N10" s="17"/>
      <c r="O10" s="44"/>
      <c r="P10" s="45">
        <v>10851082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100.541</v>
      </c>
      <c r="J11" s="28">
        <v>100.58499999999999</v>
      </c>
      <c r="K11" s="17"/>
      <c r="L11" s="17"/>
      <c r="M11" s="18"/>
      <c r="N11" s="17"/>
      <c r="O11" s="44"/>
      <c r="P11" s="45">
        <v>2936588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15.87</v>
      </c>
      <c r="J13" s="55">
        <v>15.875999999999999</v>
      </c>
      <c r="K13" s="17"/>
      <c r="L13" s="17"/>
      <c r="M13" s="18"/>
      <c r="N13" s="17"/>
      <c r="O13" s="1"/>
      <c r="P13" s="56">
        <v>79001156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115.996</v>
      </c>
      <c r="J14" s="27">
        <v>116.038</v>
      </c>
      <c r="K14" s="17"/>
      <c r="L14" s="17"/>
      <c r="M14" s="18"/>
      <c r="N14" s="17"/>
      <c r="O14" s="17"/>
      <c r="P14" s="64">
        <v>2889019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1.133</v>
      </c>
      <c r="J15" s="27">
        <v>1.133</v>
      </c>
      <c r="K15" s="67"/>
      <c r="L15" s="68"/>
      <c r="M15" s="18"/>
      <c r="N15" s="17"/>
      <c r="O15" s="39"/>
      <c r="P15" s="56">
        <v>7420378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104.74</v>
      </c>
      <c r="J16" s="74">
        <v>104.81</v>
      </c>
      <c r="K16" s="17"/>
      <c r="L16" s="17"/>
      <c r="M16" s="18"/>
      <c r="N16" s="17"/>
      <c r="O16" s="1"/>
      <c r="P16" s="75">
        <v>11319817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1.633</v>
      </c>
      <c r="J18" s="485">
        <v>1.635</v>
      </c>
      <c r="K18" s="68" t="s">
        <v>32</v>
      </c>
      <c r="L18" s="17"/>
      <c r="M18" s="18">
        <f>+(J18-I18)/I18</f>
        <v>1.2247397428046551E-3</v>
      </c>
      <c r="N18" s="17"/>
      <c r="O18" s="82" t="s">
        <v>33</v>
      </c>
      <c r="P18" s="35">
        <v>3457164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43.014000000000003</v>
      </c>
      <c r="J20" s="81">
        <v>43.027999999999999</v>
      </c>
      <c r="K20" s="17"/>
      <c r="L20" s="17"/>
      <c r="M20" s="89"/>
      <c r="N20" s="17"/>
      <c r="O20" s="17"/>
      <c r="P20" s="19">
        <v>61843597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58.091000000000001</v>
      </c>
      <c r="J21" s="34">
        <v>58.11</v>
      </c>
      <c r="K21" s="17"/>
      <c r="L21" s="17"/>
      <c r="M21" s="89"/>
      <c r="N21" s="17"/>
      <c r="O21" s="17"/>
      <c r="P21" s="19">
        <v>2462880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126.53</v>
      </c>
      <c r="J22" s="27">
        <v>126.526</v>
      </c>
      <c r="K22" s="17"/>
      <c r="L22" s="17"/>
      <c r="M22" s="18"/>
      <c r="N22" s="17"/>
      <c r="O22" s="100"/>
      <c r="P22" s="101">
        <v>10260700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119.617</v>
      </c>
      <c r="J23" s="27">
        <v>119.45399999999999</v>
      </c>
      <c r="K23" s="17"/>
      <c r="L23" s="17"/>
      <c r="M23" s="18"/>
      <c r="N23" s="17"/>
      <c r="O23" s="100"/>
      <c r="P23" s="101">
        <v>752442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151.96299999999999</v>
      </c>
      <c r="J25" s="55">
        <v>152.09100000000001</v>
      </c>
      <c r="K25" s="17"/>
      <c r="L25" s="17"/>
      <c r="M25" s="18"/>
      <c r="N25" s="17"/>
      <c r="O25" s="114"/>
      <c r="P25" s="115">
        <v>1278936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563.30600000000004</v>
      </c>
      <c r="J26" s="27">
        <v>564.78300000000002</v>
      </c>
      <c r="K26" s="17"/>
      <c r="L26" s="17"/>
      <c r="M26" s="18"/>
      <c r="N26" s="17"/>
      <c r="O26" s="121"/>
      <c r="P26" s="115">
        <v>726876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130.16800000000001</v>
      </c>
      <c r="J27" s="28">
        <v>130.21899999999999</v>
      </c>
      <c r="K27" s="17"/>
      <c r="L27" s="17"/>
      <c r="M27" s="18"/>
      <c r="N27" s="17"/>
      <c r="O27" s="124"/>
      <c r="P27" s="115">
        <v>1508197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136.054</v>
      </c>
      <c r="J28" s="125">
        <v>135.626</v>
      </c>
      <c r="K28" s="17"/>
      <c r="L28" s="17"/>
      <c r="M28" s="18"/>
      <c r="N28" s="17"/>
      <c r="O28" s="126"/>
      <c r="P28" s="115">
        <v>935547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133.672</v>
      </c>
      <c r="J29" s="28">
        <v>132.94300000000001</v>
      </c>
      <c r="K29" s="17"/>
      <c r="L29" s="17"/>
      <c r="M29" s="18"/>
      <c r="N29" s="17"/>
      <c r="O29" s="100"/>
      <c r="P29" s="115">
        <v>226136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113.1</v>
      </c>
      <c r="J30" s="28">
        <v>112.691</v>
      </c>
      <c r="K30" s="17"/>
      <c r="L30" s="17"/>
      <c r="M30" s="18"/>
      <c r="N30" s="17"/>
      <c r="O30" s="100"/>
      <c r="P30" s="115">
        <v>272712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117.812</v>
      </c>
      <c r="J31" s="28">
        <v>117.783</v>
      </c>
      <c r="K31" s="17"/>
      <c r="L31" s="17"/>
      <c r="M31" s="18"/>
      <c r="N31" s="17"/>
      <c r="O31" s="100"/>
      <c r="P31" s="115">
        <v>189985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171.48599999999999</v>
      </c>
      <c r="J32" s="28">
        <v>171.52799999999999</v>
      </c>
      <c r="K32" s="17"/>
      <c r="L32" s="17"/>
      <c r="M32" s="18"/>
      <c r="N32" s="17"/>
      <c r="O32" s="100"/>
      <c r="P32" s="115">
        <v>601037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97.867999999999995</v>
      </c>
      <c r="J33" s="28">
        <v>97.831999999999994</v>
      </c>
      <c r="K33" s="17"/>
      <c r="L33" s="17"/>
      <c r="M33" s="18"/>
      <c r="N33" s="17"/>
      <c r="O33" s="100"/>
      <c r="P33" s="19">
        <v>1183479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108.548</v>
      </c>
      <c r="J34" s="28">
        <v>108.708</v>
      </c>
      <c r="K34" s="17"/>
      <c r="L34" s="17"/>
      <c r="M34" s="18"/>
      <c r="N34" s="17"/>
      <c r="O34" s="141" t="s">
        <v>195</v>
      </c>
      <c r="P34" s="115">
        <v>11940065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168.48400000000001</v>
      </c>
      <c r="J35" s="27">
        <v>168.36199999999999</v>
      </c>
      <c r="K35" s="17"/>
      <c r="L35" s="17"/>
      <c r="M35" s="18"/>
      <c r="N35" s="17"/>
      <c r="O35" s="155"/>
      <c r="P35" s="145">
        <v>883059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147.66300000000001</v>
      </c>
      <c r="J36" s="28">
        <v>147.63900000000001</v>
      </c>
      <c r="K36" s="17"/>
      <c r="L36" s="17"/>
      <c r="M36" s="18"/>
      <c r="N36" s="17"/>
      <c r="O36" s="144"/>
      <c r="P36" s="145">
        <v>944893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109.889</v>
      </c>
      <c r="J37" s="28">
        <v>110.163</v>
      </c>
      <c r="K37" s="17"/>
      <c r="L37" s="17"/>
      <c r="M37" s="18"/>
      <c r="N37" s="17"/>
      <c r="O37" s="155"/>
      <c r="P37" s="145">
        <v>125586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119.79</v>
      </c>
      <c r="J38" s="28">
        <v>119.727</v>
      </c>
      <c r="K38" s="17"/>
      <c r="L38" s="17"/>
      <c r="M38" s="18"/>
      <c r="N38" s="17"/>
      <c r="O38" s="155"/>
      <c r="P38" s="145">
        <v>162829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23.053999999999998</v>
      </c>
      <c r="J39" s="74">
        <v>22.984999999999999</v>
      </c>
      <c r="K39" s="68"/>
      <c r="L39" s="17"/>
      <c r="M39" s="18"/>
      <c r="N39" s="17"/>
      <c r="O39" s="141"/>
      <c r="P39" s="115">
        <v>43493005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2261.402</v>
      </c>
      <c r="J41" s="491">
        <v>2254.3980000000001</v>
      </c>
      <c r="K41" s="174" t="s">
        <v>63</v>
      </c>
      <c r="M41" s="175">
        <f t="shared" ref="M41" si="3">+(J41-I41)/I41</f>
        <v>-3.0971936878095557E-3</v>
      </c>
      <c r="O41" s="176" t="s">
        <v>63</v>
      </c>
      <c r="P41" s="75">
        <v>8260116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129.804</v>
      </c>
      <c r="J42" s="27">
        <v>130.25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64492682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163.23099999999999</v>
      </c>
      <c r="J43" s="28">
        <v>162.95500000000001</v>
      </c>
      <c r="K43" s="182" t="s">
        <v>66</v>
      </c>
      <c r="M43" s="175" t="e">
        <f>+(#REF!-#REF!)/#REF!</f>
        <v>#REF!</v>
      </c>
      <c r="O43" s="183" t="s">
        <v>66</v>
      </c>
      <c r="P43" s="184">
        <v>74959455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193.42500000000001</v>
      </c>
      <c r="J44" s="28">
        <v>195.84899999999999</v>
      </c>
      <c r="K44" s="182" t="s">
        <v>66</v>
      </c>
      <c r="M44" s="175" t="e">
        <f>+(#REF!-#REF!)/#REF!</f>
        <v>#REF!</v>
      </c>
      <c r="O44" s="183" t="s">
        <v>66</v>
      </c>
      <c r="P44" s="184">
        <v>1639843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18.542999999999999</v>
      </c>
      <c r="J45" s="28">
        <v>18.393000000000001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17071870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</v>
      </c>
      <c r="J47" s="489">
        <v>2.8340000000000001</v>
      </c>
      <c r="K47" s="182"/>
      <c r="M47" s="175">
        <f t="shared" ref="M47:M48" si="5">+(J47-I47)/I47</f>
        <v>-5.614035087719303E-3</v>
      </c>
      <c r="O47" s="186" t="s">
        <v>32</v>
      </c>
      <c r="P47" s="184">
        <v>11047246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2.4689999999999999</v>
      </c>
      <c r="J48" s="490">
        <v>2.4590000000000001</v>
      </c>
      <c r="K48" s="187" t="s">
        <v>32</v>
      </c>
      <c r="M48" s="175">
        <f t="shared" si="5"/>
        <v>-4.0502227622518381E-3</v>
      </c>
      <c r="O48" s="188" t="s">
        <v>32</v>
      </c>
      <c r="P48" s="189">
        <v>8786384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1.232</v>
      </c>
      <c r="J49" s="492">
        <v>1.226</v>
      </c>
      <c r="K49" s="191" t="s">
        <v>74</v>
      </c>
      <c r="M49" s="175">
        <f>+(P49-I49)/I49</f>
        <v>2177958.4155844157</v>
      </c>
      <c r="O49" s="192" t="s">
        <v>74</v>
      </c>
      <c r="P49" s="189">
        <v>2683246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1.159</v>
      </c>
      <c r="K50" s="191"/>
      <c r="M50" s="195">
        <f t="shared" ref="M50:M57" si="6">+(J50-I50)/I50</f>
        <v>0</v>
      </c>
      <c r="O50" s="192" t="s">
        <v>74</v>
      </c>
      <c r="P50" s="101">
        <v>683752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684159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</v>
      </c>
      <c r="J52" s="484">
        <v>1.1579999999999999</v>
      </c>
      <c r="K52" s="191"/>
      <c r="M52" s="195">
        <f t="shared" si="6"/>
        <v>8.6430423509065678E-4</v>
      </c>
      <c r="O52" s="192" t="s">
        <v>74</v>
      </c>
      <c r="P52" s="101">
        <v>676362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1"/>
      <c r="M53" s="195">
        <f t="shared" si="6"/>
        <v>-3.9534865109281071E-3</v>
      </c>
      <c r="O53" s="202" t="s">
        <v>66</v>
      </c>
      <c r="P53" s="189">
        <v>19532291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126.621</v>
      </c>
      <c r="J54" s="208">
        <v>126.277</v>
      </c>
      <c r="K54" s="191"/>
      <c r="M54" s="195">
        <f t="shared" si="6"/>
        <v>-2.7167689403810908E-3</v>
      </c>
      <c r="O54" s="202" t="s">
        <v>66</v>
      </c>
      <c r="P54" s="189">
        <v>143956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1113.761</v>
      </c>
      <c r="J55" s="490">
        <v>1106.2329999999999</v>
      </c>
      <c r="K55" s="191"/>
      <c r="M55" s="195" t="e">
        <f>+(I55-#REF!)/#REF!</f>
        <v>#REF!</v>
      </c>
      <c r="O55" s="176" t="s">
        <v>63</v>
      </c>
      <c r="P55" s="189">
        <v>5531166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11.403</v>
      </c>
      <c r="J56" s="214">
        <v>11.298</v>
      </c>
      <c r="K56" s="191"/>
      <c r="M56" s="195">
        <f t="shared" si="6"/>
        <v>-9.2081031307551017E-3</v>
      </c>
      <c r="O56" s="202" t="s">
        <v>66</v>
      </c>
      <c r="P56" s="215">
        <v>4590575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10.738</v>
      </c>
      <c r="J57" s="220">
        <v>10.612</v>
      </c>
      <c r="K57" s="191"/>
      <c r="M57" s="195">
        <f t="shared" si="6"/>
        <v>-1.1734028683181174E-2</v>
      </c>
      <c r="O57" s="202" t="s">
        <v>66</v>
      </c>
      <c r="P57" s="221">
        <v>11021294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108.75</v>
      </c>
      <c r="J63" s="231">
        <v>108.792</v>
      </c>
      <c r="K63" s="17"/>
      <c r="L63" s="18"/>
      <c r="M63" s="17"/>
      <c r="N63" s="232"/>
      <c r="O63" s="232"/>
      <c r="P63" s="189">
        <v>100137455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102.85899999999999</v>
      </c>
      <c r="J64" s="213">
        <v>102.88800000000001</v>
      </c>
      <c r="K64" s="17"/>
      <c r="L64" s="18"/>
      <c r="M64" s="17"/>
      <c r="N64" s="237"/>
      <c r="O64" s="237"/>
      <c r="P64" s="67">
        <v>129890430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105.129</v>
      </c>
      <c r="J65" s="213">
        <v>105.17100000000001</v>
      </c>
      <c r="K65" s="17"/>
      <c r="L65" s="18"/>
      <c r="M65" s="17"/>
      <c r="N65" s="237"/>
      <c r="O65" s="237"/>
      <c r="P65" s="67">
        <v>57771947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103.185</v>
      </c>
      <c r="J66" s="213">
        <v>103.23</v>
      </c>
      <c r="K66" s="17"/>
      <c r="L66" s="18"/>
      <c r="M66" s="17"/>
      <c r="N66" s="248"/>
      <c r="O66" s="248"/>
      <c r="P66" s="67">
        <v>155354464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104.72799999999999</v>
      </c>
      <c r="J67" s="213">
        <v>104.776</v>
      </c>
      <c r="K67" s="17"/>
      <c r="L67" s="18"/>
      <c r="M67" s="17"/>
      <c r="N67" s="250"/>
      <c r="O67" s="250"/>
      <c r="P67" s="67">
        <v>71209325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107.429</v>
      </c>
      <c r="J68" s="213">
        <v>107.464</v>
      </c>
      <c r="K68" s="17"/>
      <c r="L68" s="18"/>
      <c r="M68" s="17"/>
      <c r="N68" s="250"/>
      <c r="O68" s="250"/>
      <c r="P68" s="67">
        <v>33905916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105.188</v>
      </c>
      <c r="J69" s="213">
        <v>105.23399999999999</v>
      </c>
      <c r="K69" s="17"/>
      <c r="L69" s="18"/>
      <c r="M69" s="17"/>
      <c r="N69" s="254"/>
      <c r="O69" s="254"/>
      <c r="P69" s="67">
        <v>315380052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101.855</v>
      </c>
      <c r="J70" s="213">
        <v>101.88800000000001</v>
      </c>
      <c r="K70" s="17"/>
      <c r="L70" s="18"/>
      <c r="M70" s="17"/>
      <c r="N70" s="254"/>
      <c r="O70" s="254"/>
      <c r="P70" s="67">
        <v>221915767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103.60599999999999</v>
      </c>
      <c r="J71" s="213">
        <v>103.634</v>
      </c>
      <c r="K71" s="17"/>
      <c r="L71" s="18"/>
      <c r="M71" s="17"/>
      <c r="N71" s="232"/>
      <c r="O71" s="232"/>
      <c r="P71" s="45">
        <v>4286809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104.773</v>
      </c>
      <c r="J72" s="213">
        <v>104.816</v>
      </c>
      <c r="K72" s="17"/>
      <c r="L72" s="18"/>
      <c r="M72" s="17"/>
      <c r="N72" s="44"/>
      <c r="O72" s="44"/>
      <c r="P72" s="45">
        <v>23813174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103.491</v>
      </c>
      <c r="J73" s="213">
        <v>103.53</v>
      </c>
      <c r="K73" s="17"/>
      <c r="L73" s="18"/>
      <c r="M73" s="17"/>
      <c r="N73" s="250"/>
      <c r="O73" s="250"/>
      <c r="P73" s="67">
        <v>3921924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107.408</v>
      </c>
      <c r="J74" s="213">
        <v>107.456</v>
      </c>
      <c r="K74" s="17"/>
      <c r="L74" s="18"/>
      <c r="M74" s="17"/>
      <c r="N74" s="250"/>
      <c r="O74" s="250"/>
      <c r="P74" s="215">
        <v>48327668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105.191</v>
      </c>
      <c r="J75" s="213">
        <v>105.227</v>
      </c>
      <c r="K75" s="8"/>
      <c r="L75" s="256"/>
      <c r="M75" s="8"/>
      <c r="N75" s="257"/>
      <c r="O75" s="257"/>
      <c r="P75" s="258">
        <v>206710885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103.881</v>
      </c>
      <c r="J76" s="213">
        <v>103.91200000000001</v>
      </c>
      <c r="K76" s="17"/>
      <c r="L76" s="18"/>
      <c r="M76" s="17"/>
      <c r="N76" s="254"/>
      <c r="O76" s="254"/>
      <c r="P76" s="261">
        <v>18838442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103.369</v>
      </c>
      <c r="J77" s="213">
        <v>103.41200000000001</v>
      </c>
      <c r="K77" s="17"/>
      <c r="L77" s="18"/>
      <c r="M77" s="17"/>
      <c r="N77" s="263"/>
      <c r="O77" s="263"/>
      <c r="P77" s="261">
        <v>425839771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104.496</v>
      </c>
      <c r="J78" s="213">
        <v>104.529</v>
      </c>
      <c r="K78" s="17"/>
      <c r="L78" s="18"/>
      <c r="M78" s="17"/>
      <c r="N78" s="250"/>
      <c r="O78" s="250"/>
      <c r="P78" s="261">
        <v>9142918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103.21299999999999</v>
      </c>
      <c r="J79" s="213">
        <v>103.26</v>
      </c>
      <c r="K79" s="17"/>
      <c r="L79" s="18"/>
      <c r="M79" s="17"/>
      <c r="N79" s="263"/>
      <c r="O79" s="263"/>
      <c r="P79" s="268">
        <v>117423273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104.22799999999999</v>
      </c>
      <c r="J80" s="212">
        <v>104.265</v>
      </c>
      <c r="K80" s="17"/>
      <c r="L80" s="18"/>
      <c r="M80" s="17"/>
      <c r="N80" s="254"/>
      <c r="O80" s="254"/>
      <c r="P80" s="261">
        <v>70095473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105.566</v>
      </c>
      <c r="J81" s="213">
        <v>105.6</v>
      </c>
      <c r="K81" s="17"/>
      <c r="L81" s="18"/>
      <c r="M81" s="17"/>
      <c r="N81" s="254"/>
      <c r="O81" s="254"/>
      <c r="P81" s="261">
        <v>3426933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103.25</v>
      </c>
      <c r="J82" s="213">
        <v>103.297</v>
      </c>
      <c r="K82" s="17"/>
      <c r="L82" s="18"/>
      <c r="M82" s="17"/>
      <c r="N82" s="250"/>
      <c r="O82" s="250"/>
      <c r="P82" s="273">
        <v>346134229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103.11799999999999</v>
      </c>
      <c r="J83" s="213">
        <v>103.15900000000001</v>
      </c>
      <c r="K83" s="17"/>
      <c r="L83" s="18"/>
      <c r="M83" s="17"/>
      <c r="N83" s="250"/>
      <c r="O83" s="250"/>
      <c r="P83" s="273">
        <v>9828053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105.777</v>
      </c>
      <c r="J84" s="213">
        <v>105.815</v>
      </c>
      <c r="K84" s="17"/>
      <c r="L84" s="18"/>
      <c r="M84" s="17"/>
      <c r="N84" s="254"/>
      <c r="O84" s="254"/>
      <c r="P84" s="273">
        <v>24235257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102.608</v>
      </c>
      <c r="J85" s="74">
        <v>102.642</v>
      </c>
      <c r="K85" s="17"/>
      <c r="L85" s="18"/>
      <c r="M85" s="17"/>
      <c r="N85" s="250"/>
      <c r="O85" s="250"/>
      <c r="P85" s="273">
        <v>95463528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10.651999999999999</v>
      </c>
      <c r="J87" s="284">
        <v>10.656000000000001</v>
      </c>
      <c r="K87" s="17"/>
      <c r="L87" s="18"/>
      <c r="M87" s="17"/>
      <c r="N87" s="285"/>
      <c r="O87" s="285"/>
      <c r="P87" s="286">
        <v>4889253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103.622</v>
      </c>
      <c r="J88" s="289">
        <v>103.65600000000001</v>
      </c>
      <c r="L88" s="175"/>
      <c r="M88" s="1"/>
      <c r="N88" s="285"/>
      <c r="O88" s="285"/>
      <c r="P88" s="290">
        <v>2837172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103.988</v>
      </c>
      <c r="J89" s="294">
        <v>104.03400000000001</v>
      </c>
      <c r="K89" s="17"/>
      <c r="L89" s="18"/>
      <c r="M89" s="17"/>
      <c r="N89" s="295"/>
      <c r="O89" s="295"/>
      <c r="P89" s="75">
        <v>7854169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105.148</v>
      </c>
      <c r="J90" s="294">
        <v>105.187</v>
      </c>
      <c r="K90" s="17"/>
      <c r="L90" s="18"/>
      <c r="M90" s="17"/>
      <c r="N90" s="295"/>
      <c r="O90" s="295" t="s">
        <v>202</v>
      </c>
      <c r="P90" s="29">
        <v>3136275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10.452999999999999</v>
      </c>
      <c r="J91" s="306">
        <v>10.457000000000001</v>
      </c>
      <c r="K91" s="17"/>
      <c r="L91" s="18"/>
      <c r="M91" s="17"/>
      <c r="N91" s="144"/>
      <c r="O91" s="144"/>
      <c r="P91" s="495">
        <v>5849236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100.33799999999999</v>
      </c>
      <c r="J93" s="502">
        <v>100.423</v>
      </c>
      <c r="K93" s="17"/>
      <c r="L93" s="18"/>
      <c r="M93" s="17"/>
      <c r="N93" s="295"/>
      <c r="O93" s="176" t="s">
        <v>63</v>
      </c>
      <c r="P93" s="75">
        <v>551122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59.973999999999997</v>
      </c>
      <c r="J95" s="231">
        <v>60.058</v>
      </c>
      <c r="K95" s="17"/>
      <c r="L95" s="17"/>
      <c r="M95" s="18"/>
      <c r="N95" s="17"/>
      <c r="O95" s="285"/>
      <c r="P95" s="101">
        <v>5625431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771406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520825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102.068</v>
      </c>
      <c r="J98" s="28">
        <v>101.67100000000001</v>
      </c>
      <c r="K98" s="17"/>
      <c r="L98" s="17"/>
      <c r="M98" s="18"/>
      <c r="N98" s="17"/>
      <c r="O98" s="321"/>
      <c r="P98" s="101">
        <v>2715938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18.587</v>
      </c>
      <c r="J99" s="28">
        <v>18.574999999999999</v>
      </c>
      <c r="K99" s="322"/>
      <c r="L99" s="62"/>
      <c r="M99" s="62"/>
      <c r="N99" s="323"/>
      <c r="O99" s="324"/>
      <c r="P99" s="101">
        <v>1191760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309.935</v>
      </c>
      <c r="J100" s="28">
        <v>308.99200000000002</v>
      </c>
      <c r="K100" s="17"/>
      <c r="L100" s="17"/>
      <c r="M100" s="18"/>
      <c r="N100" s="17"/>
      <c r="O100" s="114"/>
      <c r="P100" s="101">
        <v>15459167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30.414999999999999</v>
      </c>
      <c r="J101" s="27">
        <v>30.466999999999999</v>
      </c>
      <c r="K101" s="17"/>
      <c r="L101" s="17"/>
      <c r="M101" s="18"/>
      <c r="N101" s="17"/>
      <c r="O101" s="114"/>
      <c r="P101" s="101">
        <v>4364575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2464.413</v>
      </c>
      <c r="J102" s="27">
        <v>2470.0630000000001</v>
      </c>
      <c r="K102" s="17"/>
      <c r="L102" s="17"/>
      <c r="M102" s="18"/>
      <c r="N102" s="17"/>
      <c r="O102" s="114"/>
      <c r="P102" s="101">
        <v>4159585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77.253</v>
      </c>
      <c r="J103" s="28">
        <v>77.293000000000006</v>
      </c>
      <c r="K103" s="17"/>
      <c r="L103" s="17"/>
      <c r="M103" s="18"/>
      <c r="N103" s="17"/>
      <c r="O103" s="100"/>
      <c r="P103" s="101">
        <v>1357356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57.603000000000002</v>
      </c>
      <c r="J104" s="28">
        <v>57.582999999999998</v>
      </c>
      <c r="K104" s="17"/>
      <c r="L104" s="17"/>
      <c r="M104" s="18"/>
      <c r="N104" s="17"/>
      <c r="O104" s="100"/>
      <c r="P104" s="101">
        <v>1170963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118.20699999999999</v>
      </c>
      <c r="J105" s="28">
        <v>118.017</v>
      </c>
      <c r="K105" s="17"/>
      <c r="L105" s="17"/>
      <c r="M105" s="18"/>
      <c r="N105" s="17"/>
      <c r="O105" s="285"/>
      <c r="P105" s="411">
        <v>1846495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104.23399999999999</v>
      </c>
      <c r="J106" s="340">
        <v>103.923</v>
      </c>
      <c r="K106" s="17"/>
      <c r="L106" s="17"/>
      <c r="M106" s="18"/>
      <c r="N106" s="17"/>
      <c r="O106" s="100"/>
      <c r="P106" s="504">
        <v>2416643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10.798999999999999</v>
      </c>
      <c r="J108" s="231">
        <v>10.801</v>
      </c>
      <c r="K108" s="17"/>
      <c r="L108" s="18"/>
      <c r="M108" s="17"/>
      <c r="N108" s="68"/>
      <c r="O108" s="100"/>
      <c r="P108" s="342">
        <v>78166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11.502000000000001</v>
      </c>
      <c r="J109" s="349">
        <v>11.487</v>
      </c>
      <c r="K109" s="17"/>
      <c r="L109" s="18"/>
      <c r="M109" s="17"/>
      <c r="N109" s="68"/>
      <c r="O109" s="100"/>
      <c r="P109" s="115">
        <v>896481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14.798999999999999</v>
      </c>
      <c r="J110" s="349">
        <v>14.808999999999999</v>
      </c>
      <c r="K110" s="17"/>
      <c r="L110" s="18"/>
      <c r="M110" s="17"/>
      <c r="N110" s="68"/>
      <c r="O110" s="100"/>
      <c r="P110" s="115">
        <v>103662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14.215999999999999</v>
      </c>
      <c r="J111" s="349">
        <v>14.156000000000001</v>
      </c>
      <c r="K111" s="17"/>
      <c r="L111" s="18"/>
      <c r="M111" s="17"/>
      <c r="N111" s="68"/>
      <c r="O111" s="100"/>
      <c r="P111" s="115">
        <v>355337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16.143999999999998</v>
      </c>
      <c r="J112" s="349">
        <v>16.114000000000001</v>
      </c>
      <c r="K112" s="17"/>
      <c r="L112" s="18"/>
      <c r="M112" s="17"/>
      <c r="N112" s="68"/>
      <c r="O112" s="353"/>
      <c r="P112" s="115">
        <v>20583610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13.923999999999999</v>
      </c>
      <c r="J113" s="349">
        <v>13.898999999999999</v>
      </c>
      <c r="K113" s="17"/>
      <c r="L113" s="18"/>
      <c r="M113" s="17"/>
      <c r="N113" s="68"/>
      <c r="O113" s="100"/>
      <c r="P113" s="115">
        <v>19376861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159.196</v>
      </c>
      <c r="J114" s="349">
        <v>158.88999999999999</v>
      </c>
      <c r="K114" s="17"/>
      <c r="L114" s="18"/>
      <c r="M114" s="17"/>
      <c r="N114" s="68"/>
      <c r="O114" s="100"/>
      <c r="P114" s="115">
        <v>1216306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148.39500000000001</v>
      </c>
      <c r="J115" s="349">
        <v>148.13300000000001</v>
      </c>
      <c r="K115" s="17"/>
      <c r="L115" s="18"/>
      <c r="M115" s="17"/>
      <c r="N115" s="68"/>
      <c r="O115" s="100"/>
      <c r="P115" s="115">
        <v>604383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8.9350000000000005</v>
      </c>
      <c r="J116" s="348">
        <v>8.8970000000000002</v>
      </c>
      <c r="K116" s="17"/>
      <c r="L116" s="18"/>
      <c r="M116" s="17"/>
      <c r="N116" s="68"/>
      <c r="O116" s="360"/>
      <c r="P116" s="115">
        <v>1045135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124.486</v>
      </c>
      <c r="J117" s="349">
        <v>123.777</v>
      </c>
      <c r="K117" s="17"/>
      <c r="L117" s="18"/>
      <c r="M117" s="17"/>
      <c r="N117" s="68"/>
      <c r="O117" s="362"/>
      <c r="P117" s="115">
        <v>204110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88.141999999999996</v>
      </c>
      <c r="J118" s="349">
        <v>88.141000000000005</v>
      </c>
      <c r="K118" s="17"/>
      <c r="L118" s="17"/>
      <c r="M118" s="18"/>
      <c r="N118" s="17"/>
      <c r="O118" s="100"/>
      <c r="P118" s="115">
        <v>472176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90.507999999999996</v>
      </c>
      <c r="J119" s="348">
        <v>90.325000000000003</v>
      </c>
      <c r="K119" s="17"/>
      <c r="L119" s="17"/>
      <c r="M119" s="18"/>
      <c r="N119" s="17"/>
      <c r="O119" s="114"/>
      <c r="P119" s="115">
        <v>187606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99.703000000000003</v>
      </c>
      <c r="J120" s="348">
        <v>99.855000000000004</v>
      </c>
      <c r="K120" s="371"/>
      <c r="L120" s="372"/>
      <c r="M120" s="371"/>
      <c r="N120" s="373"/>
      <c r="O120" s="362"/>
      <c r="P120" s="115">
        <v>2633687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111.267</v>
      </c>
      <c r="J121" s="349">
        <v>110.857</v>
      </c>
      <c r="K121" s="377"/>
      <c r="L121" s="378"/>
      <c r="M121" s="377"/>
      <c r="N121" s="379"/>
      <c r="O121" s="380"/>
      <c r="P121" s="381">
        <v>4945688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96.497</v>
      </c>
      <c r="J122" s="349">
        <v>96.256</v>
      </c>
      <c r="K122" s="377"/>
      <c r="L122" s="378"/>
      <c r="M122" s="377"/>
      <c r="N122" s="379"/>
      <c r="O122" s="380"/>
      <c r="P122" s="381">
        <v>766006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10.233000000000001</v>
      </c>
      <c r="J123" s="349">
        <v>10.212999999999999</v>
      </c>
      <c r="K123" s="387"/>
      <c r="L123" s="378"/>
      <c r="M123" s="387"/>
      <c r="N123" s="379"/>
      <c r="O123" s="388"/>
      <c r="P123" s="381">
        <v>571076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101.371</v>
      </c>
      <c r="J124" s="348">
        <v>101.63500000000001</v>
      </c>
      <c r="K124" s="390"/>
      <c r="L124" s="391"/>
      <c r="M124" s="390"/>
      <c r="N124" s="392"/>
      <c r="P124" s="393">
        <v>1043892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162.81899999999999</v>
      </c>
      <c r="J125" s="340">
        <v>162.46299999999999</v>
      </c>
      <c r="K125" s="503"/>
      <c r="L125" s="400"/>
      <c r="M125" s="401"/>
      <c r="N125" s="400"/>
      <c r="O125" s="402"/>
      <c r="P125" s="393">
        <v>53014461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112.142</v>
      </c>
      <c r="J127" s="487">
        <v>112.559</v>
      </c>
      <c r="K127" s="191" t="s">
        <v>74</v>
      </c>
      <c r="M127" s="175">
        <f>+(J127-I127)/I127</f>
        <v>3.718499759233843E-3</v>
      </c>
      <c r="O127" s="405" t="s">
        <v>74</v>
      </c>
      <c r="P127" s="115">
        <v>471962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111.32299999999999</v>
      </c>
      <c r="J128" s="486">
        <v>112.295</v>
      </c>
      <c r="K128" s="174" t="s">
        <v>63</v>
      </c>
      <c r="M128" s="175" t="e">
        <f>+(#REF!-I128)/I128</f>
        <v>#REF!</v>
      </c>
      <c r="O128" s="410" t="s">
        <v>63</v>
      </c>
      <c r="P128" s="411">
        <v>841770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121.76600000000001</v>
      </c>
      <c r="J129" s="486">
        <v>122.123</v>
      </c>
      <c r="K129" s="174" t="s">
        <v>63</v>
      </c>
      <c r="M129" s="175">
        <f t="shared" ref="M129:M134" si="12">+(J129-I129)/I129</f>
        <v>2.9318528981817529E-3</v>
      </c>
      <c r="O129" s="410" t="s">
        <v>63</v>
      </c>
      <c r="P129" s="101">
        <v>574836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206.84399999999999</v>
      </c>
      <c r="J130" s="253">
        <v>207.28800000000001</v>
      </c>
      <c r="K130" s="182" t="s">
        <v>66</v>
      </c>
      <c r="M130" s="175">
        <f t="shared" si="12"/>
        <v>2.1465452224865931E-3</v>
      </c>
      <c r="O130" s="415" t="s">
        <v>66</v>
      </c>
      <c r="P130" s="416">
        <v>3062472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187.536</v>
      </c>
      <c r="J131" s="417">
        <v>188.02600000000001</v>
      </c>
      <c r="K131" s="68" t="s">
        <v>66</v>
      </c>
      <c r="L131" s="17"/>
      <c r="M131" s="18">
        <f t="shared" si="12"/>
        <v>2.6128316696528084E-3</v>
      </c>
      <c r="N131" s="17"/>
      <c r="O131" s="418" t="s">
        <v>66</v>
      </c>
      <c r="P131" s="115">
        <v>3218257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163.72300000000001</v>
      </c>
      <c r="J132" s="417">
        <v>163.339</v>
      </c>
      <c r="K132" s="68" t="s">
        <v>66</v>
      </c>
      <c r="L132" s="17"/>
      <c r="M132" s="18">
        <f t="shared" si="12"/>
        <v>-2.3454248944865079E-3</v>
      </c>
      <c r="N132" s="17"/>
      <c r="O132" s="418" t="s">
        <v>66</v>
      </c>
      <c r="P132" s="115">
        <v>20710348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23.645</v>
      </c>
      <c r="J133" s="417">
        <v>24.05</v>
      </c>
      <c r="K133" s="182" t="s">
        <v>66</v>
      </c>
      <c r="M133" s="175">
        <f t="shared" si="12"/>
        <v>1.7128356946500365E-2</v>
      </c>
      <c r="O133" s="415" t="s">
        <v>66</v>
      </c>
      <c r="P133" s="115">
        <v>3942619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146.79400000000001</v>
      </c>
      <c r="J134" s="417">
        <v>146.08799999999999</v>
      </c>
      <c r="K134" s="182" t="s">
        <v>66</v>
      </c>
      <c r="M134" s="175">
        <f t="shared" si="12"/>
        <v>-4.809460877147685E-3</v>
      </c>
      <c r="O134" s="415" t="s">
        <v>66</v>
      </c>
      <c r="P134" s="115">
        <v>883541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130.292</v>
      </c>
      <c r="J135" s="487">
        <v>128.24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2014793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9214.3279999999995</v>
      </c>
      <c r="J136" s="417">
        <v>9427.5679999999993</v>
      </c>
      <c r="K136" s="422" t="s">
        <v>66</v>
      </c>
      <c r="L136" s="423"/>
      <c r="M136" s="424">
        <f t="shared" ref="M136" si="13">+(J136-I136)/I136</f>
        <v>2.3142219378342054E-2</v>
      </c>
      <c r="N136" s="423"/>
      <c r="O136" s="415" t="s">
        <v>66</v>
      </c>
      <c r="P136" s="115">
        <v>3554193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77.161000000000001</v>
      </c>
      <c r="J137" s="429">
        <v>76.944999999999993</v>
      </c>
      <c r="K137" s="182" t="s">
        <v>66</v>
      </c>
      <c r="M137" s="175">
        <f>+(J137-I137)/I137</f>
        <v>-2.7993416363189718E-3</v>
      </c>
      <c r="O137" s="430" t="s">
        <v>183</v>
      </c>
      <c r="P137" s="420">
        <v>76945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1052.258</v>
      </c>
      <c r="J138" s="348">
        <v>1049.021</v>
      </c>
      <c r="K138" s="182"/>
      <c r="M138" s="195">
        <f t="shared" ref="M138:M142" si="14">+(J138-I138)/I138</f>
        <v>-3.0762417582000613E-3</v>
      </c>
      <c r="O138" s="415" t="s">
        <v>66</v>
      </c>
      <c r="P138" s="420">
        <v>8134106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6015.3580000000002</v>
      </c>
      <c r="J139" s="348">
        <v>5975.7120000000004</v>
      </c>
      <c r="K139" s="182"/>
      <c r="M139" s="195">
        <f t="shared" si="14"/>
        <v>-6.5907964247513993E-3</v>
      </c>
      <c r="O139" s="415" t="s">
        <v>66</v>
      </c>
      <c r="P139" s="420">
        <v>38250532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5242.6760000000004</v>
      </c>
      <c r="J140" s="439">
        <v>5209.51</v>
      </c>
      <c r="K140" s="440"/>
      <c r="L140" s="441"/>
      <c r="M140" s="442">
        <f t="shared" si="14"/>
        <v>-6.3261586258620914E-3</v>
      </c>
      <c r="N140" s="441"/>
      <c r="O140" s="443" t="s">
        <v>187</v>
      </c>
      <c r="P140" s="115">
        <v>5001130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93.852000000000004</v>
      </c>
      <c r="J141" s="487">
        <v>92.831999999999994</v>
      </c>
      <c r="K141" s="449"/>
      <c r="L141" s="450"/>
      <c r="M141" s="451">
        <f t="shared" si="14"/>
        <v>-1.086817542513756E-2</v>
      </c>
      <c r="N141" s="450"/>
      <c r="O141" s="405" t="s">
        <v>74</v>
      </c>
      <c r="P141" s="510">
        <v>2231412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>
        <v>5000</v>
      </c>
      <c r="J142" s="488">
        <v>5000</v>
      </c>
      <c r="K142" s="449"/>
      <c r="L142" s="450"/>
      <c r="M142" s="451">
        <f t="shared" si="14"/>
        <v>0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121.12</v>
      </c>
      <c r="J144" s="460">
        <v>120.78</v>
      </c>
      <c r="K144" s="222" t="s">
        <v>66</v>
      </c>
      <c r="L144" s="8"/>
      <c r="M144" s="461">
        <f>+(J144-I144)/I144</f>
        <v>-2.8071334214002921E-3</v>
      </c>
      <c r="N144" s="8"/>
      <c r="O144" s="462">
        <v>1562592</v>
      </c>
      <c r="P144" s="420">
        <v>5603988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12062.623</v>
      </c>
      <c r="J146" s="470">
        <v>11968.504000000001</v>
      </c>
      <c r="K146" s="182" t="s">
        <v>66</v>
      </c>
      <c r="M146" s="175">
        <f>+(J146-I146)/I146</f>
        <v>-7.8025318373954634E-3</v>
      </c>
      <c r="O146" s="415" t="s">
        <v>66</v>
      </c>
      <c r="P146" s="420">
        <v>13165354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workbookViewId="0">
      <selection activeCell="Q12" sqref="Q11:Q12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3.28515625" style="474" customWidth="1"/>
    <col min="10" max="10" width="13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8554687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177.95099999999999</v>
      </c>
      <c r="J6" s="16">
        <v>177.99799999999999</v>
      </c>
      <c r="K6" s="17"/>
      <c r="L6" s="17"/>
      <c r="M6" s="18"/>
      <c r="N6" s="17"/>
      <c r="O6" s="1"/>
      <c r="P6" s="19">
        <v>593353064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121.04900000000001</v>
      </c>
      <c r="J7" s="28">
        <v>121.084</v>
      </c>
      <c r="K7" s="17"/>
      <c r="L7" s="17"/>
      <c r="M7" s="18"/>
      <c r="N7" s="17"/>
      <c r="O7" s="1"/>
      <c r="P7" s="29">
        <v>242249512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103.923</v>
      </c>
      <c r="J8" s="28">
        <v>103.06100000000001</v>
      </c>
      <c r="K8" s="17"/>
      <c r="L8" s="17"/>
      <c r="M8" s="18"/>
      <c r="N8" s="17"/>
      <c r="O8" s="1"/>
      <c r="P8" s="35">
        <v>71969059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106.151</v>
      </c>
      <c r="J9" s="28">
        <v>106.187</v>
      </c>
      <c r="K9" s="17"/>
      <c r="L9" s="17"/>
      <c r="M9" s="18"/>
      <c r="N9" s="17"/>
      <c r="P9" s="19">
        <v>26514110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106.435</v>
      </c>
      <c r="J10" s="28">
        <v>106.46599999999999</v>
      </c>
      <c r="K10" s="17"/>
      <c r="L10" s="17"/>
      <c r="M10" s="18"/>
      <c r="N10" s="17"/>
      <c r="O10" s="44"/>
      <c r="P10" s="45">
        <v>10853129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100.58499999999999</v>
      </c>
      <c r="J11" s="28">
        <v>100.61799999999999</v>
      </c>
      <c r="K11" s="17"/>
      <c r="L11" s="17"/>
      <c r="M11" s="18"/>
      <c r="N11" s="17"/>
      <c r="O11" s="44"/>
      <c r="P11" s="45">
        <v>2937546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15.875999999999999</v>
      </c>
      <c r="J13" s="55">
        <v>15.88</v>
      </c>
      <c r="K13" s="17"/>
      <c r="L13" s="17"/>
      <c r="M13" s="18"/>
      <c r="N13" s="17"/>
      <c r="O13" s="1"/>
      <c r="P13" s="56">
        <v>78966401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116.038</v>
      </c>
      <c r="J14" s="27">
        <v>116.068</v>
      </c>
      <c r="K14" s="17"/>
      <c r="L14" s="17"/>
      <c r="M14" s="18"/>
      <c r="N14" s="17"/>
      <c r="O14" s="17"/>
      <c r="P14" s="64">
        <v>2889749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1.133</v>
      </c>
      <c r="J15" s="27">
        <v>1.133</v>
      </c>
      <c r="K15" s="67"/>
      <c r="L15" s="68"/>
      <c r="M15" s="18"/>
      <c r="N15" s="17"/>
      <c r="O15" s="39"/>
      <c r="P15" s="56">
        <v>7416607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104.81</v>
      </c>
      <c r="J16" s="74">
        <v>104.83799999999999</v>
      </c>
      <c r="K16" s="17"/>
      <c r="L16" s="17"/>
      <c r="M16" s="18"/>
      <c r="N16" s="17"/>
      <c r="O16" s="1"/>
      <c r="P16" s="75">
        <v>11298590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1.633</v>
      </c>
      <c r="J18" s="485">
        <v>1.635</v>
      </c>
      <c r="K18" s="68" t="s">
        <v>32</v>
      </c>
      <c r="L18" s="17"/>
      <c r="M18" s="18">
        <f>+(J18-I18)/I18</f>
        <v>1.2247397428046551E-3</v>
      </c>
      <c r="N18" s="17"/>
      <c r="O18" s="82" t="s">
        <v>33</v>
      </c>
      <c r="P18" s="35">
        <v>3457164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43.027999999999999</v>
      </c>
      <c r="J20" s="81">
        <v>43.037999999999997</v>
      </c>
      <c r="K20" s="17"/>
      <c r="L20" s="17"/>
      <c r="M20" s="89"/>
      <c r="N20" s="17"/>
      <c r="O20" s="17"/>
      <c r="P20" s="19">
        <v>62137178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58.11</v>
      </c>
      <c r="J21" s="34">
        <v>58.122999999999998</v>
      </c>
      <c r="K21" s="17"/>
      <c r="L21" s="17"/>
      <c r="M21" s="89"/>
      <c r="N21" s="17"/>
      <c r="O21" s="17"/>
      <c r="P21" s="19">
        <v>2463593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126.526</v>
      </c>
      <c r="J22" s="27">
        <v>126.44799999999999</v>
      </c>
      <c r="K22" s="17"/>
      <c r="L22" s="17"/>
      <c r="M22" s="18"/>
      <c r="N22" s="17"/>
      <c r="O22" s="100"/>
      <c r="P22" s="101">
        <v>10196447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119.45399999999999</v>
      </c>
      <c r="J23" s="27">
        <v>119.181</v>
      </c>
      <c r="K23" s="17"/>
      <c r="L23" s="17"/>
      <c r="M23" s="18"/>
      <c r="N23" s="17"/>
      <c r="O23" s="100"/>
      <c r="P23" s="101">
        <v>750723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152.09100000000001</v>
      </c>
      <c r="J25" s="55">
        <v>152.52199999999999</v>
      </c>
      <c r="K25" s="17"/>
      <c r="L25" s="17"/>
      <c r="M25" s="18"/>
      <c r="N25" s="17"/>
      <c r="O25" s="114"/>
      <c r="P25" s="115">
        <v>1282563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564.78300000000002</v>
      </c>
      <c r="J26" s="27">
        <v>566.85599999999999</v>
      </c>
      <c r="K26" s="17"/>
      <c r="L26" s="17"/>
      <c r="M26" s="18"/>
      <c r="N26" s="17"/>
      <c r="O26" s="121"/>
      <c r="P26" s="115">
        <v>729544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130.21899999999999</v>
      </c>
      <c r="J27" s="28">
        <v>130.09299999999999</v>
      </c>
      <c r="K27" s="17"/>
      <c r="L27" s="17"/>
      <c r="M27" s="18"/>
      <c r="N27" s="17"/>
      <c r="O27" s="124"/>
      <c r="P27" s="115">
        <v>1506733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135.626</v>
      </c>
      <c r="J28" s="125">
        <v>135.846</v>
      </c>
      <c r="K28" s="17"/>
      <c r="L28" s="17"/>
      <c r="M28" s="18"/>
      <c r="N28" s="17"/>
      <c r="O28" s="126"/>
      <c r="P28" s="115">
        <v>937068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132.94300000000001</v>
      </c>
      <c r="J29" s="28">
        <v>133.63</v>
      </c>
      <c r="K29" s="17"/>
      <c r="L29" s="17"/>
      <c r="M29" s="18"/>
      <c r="N29" s="17"/>
      <c r="O29" s="100"/>
      <c r="P29" s="115">
        <v>227304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112.691</v>
      </c>
      <c r="J30" s="28">
        <v>113.503</v>
      </c>
      <c r="K30" s="17"/>
      <c r="L30" s="17"/>
      <c r="M30" s="18"/>
      <c r="N30" s="17"/>
      <c r="O30" s="100"/>
      <c r="P30" s="115">
        <v>274676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117.783</v>
      </c>
      <c r="J31" s="28">
        <v>117.515</v>
      </c>
      <c r="K31" s="17"/>
      <c r="L31" s="17"/>
      <c r="M31" s="18"/>
      <c r="N31" s="17"/>
      <c r="O31" s="100"/>
      <c r="P31" s="115">
        <v>189552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171.52799999999999</v>
      </c>
      <c r="J32" s="28">
        <v>171.20699999999999</v>
      </c>
      <c r="K32" s="17"/>
      <c r="L32" s="17"/>
      <c r="M32" s="18"/>
      <c r="N32" s="17"/>
      <c r="O32" s="100"/>
      <c r="P32" s="115">
        <v>599911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97.831999999999994</v>
      </c>
      <c r="J33" s="28">
        <v>97.352999999999994</v>
      </c>
      <c r="K33" s="17"/>
      <c r="L33" s="17"/>
      <c r="M33" s="18"/>
      <c r="N33" s="17"/>
      <c r="O33" s="100"/>
      <c r="P33" s="19">
        <v>1177683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108.708</v>
      </c>
      <c r="J34" s="28">
        <v>108.83499999999999</v>
      </c>
      <c r="K34" s="17"/>
      <c r="L34" s="17"/>
      <c r="M34" s="18"/>
      <c r="N34" s="17"/>
      <c r="O34" s="141" t="s">
        <v>195</v>
      </c>
      <c r="P34" s="115">
        <v>12284937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168.36199999999999</v>
      </c>
      <c r="J35" s="27">
        <v>168.6</v>
      </c>
      <c r="K35" s="17"/>
      <c r="L35" s="17"/>
      <c r="M35" s="18"/>
      <c r="N35" s="17"/>
      <c r="O35" s="155"/>
      <c r="P35" s="145">
        <v>884312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147.63900000000001</v>
      </c>
      <c r="J36" s="28">
        <v>147.79499999999999</v>
      </c>
      <c r="K36" s="17"/>
      <c r="L36" s="17"/>
      <c r="M36" s="18"/>
      <c r="N36" s="17"/>
      <c r="O36" s="144"/>
      <c r="P36" s="145">
        <v>945893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110.163</v>
      </c>
      <c r="J37" s="28">
        <v>109.523</v>
      </c>
      <c r="K37" s="17"/>
      <c r="L37" s="17"/>
      <c r="M37" s="18"/>
      <c r="N37" s="17"/>
      <c r="O37" s="155"/>
      <c r="P37" s="145">
        <v>124856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119.727</v>
      </c>
      <c r="J38" s="28">
        <v>118.699</v>
      </c>
      <c r="K38" s="17"/>
      <c r="L38" s="17"/>
      <c r="M38" s="18"/>
      <c r="N38" s="17"/>
      <c r="O38" s="155"/>
      <c r="P38" s="145">
        <v>161430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22.984999999999999</v>
      </c>
      <c r="J39" s="74">
        <v>22.925000000000001</v>
      </c>
      <c r="K39" s="68"/>
      <c r="L39" s="17"/>
      <c r="M39" s="18"/>
      <c r="N39" s="17"/>
      <c r="O39" s="141"/>
      <c r="P39" s="115">
        <v>43410480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2261.402</v>
      </c>
      <c r="J41" s="491">
        <v>2254.3980000000001</v>
      </c>
      <c r="K41" s="174" t="s">
        <v>63</v>
      </c>
      <c r="M41" s="175">
        <f t="shared" ref="M41" si="3">+(J41-I41)/I41</f>
        <v>-3.0971936878095557E-3</v>
      </c>
      <c r="O41" s="176" t="s">
        <v>63</v>
      </c>
      <c r="P41" s="75">
        <v>8260116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129.804</v>
      </c>
      <c r="J42" s="27">
        <v>130.25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64492682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163.23099999999999</v>
      </c>
      <c r="J43" s="28">
        <v>162.95500000000001</v>
      </c>
      <c r="K43" s="182" t="s">
        <v>66</v>
      </c>
      <c r="M43" s="175" t="e">
        <f>+(#REF!-#REF!)/#REF!</f>
        <v>#REF!</v>
      </c>
      <c r="O43" s="183" t="s">
        <v>66</v>
      </c>
      <c r="P43" s="184">
        <v>74959455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193.42500000000001</v>
      </c>
      <c r="J44" s="28">
        <v>195.84899999999999</v>
      </c>
      <c r="K44" s="182" t="s">
        <v>66</v>
      </c>
      <c r="M44" s="175" t="e">
        <f>+(#REF!-#REF!)/#REF!</f>
        <v>#REF!</v>
      </c>
      <c r="O44" s="183" t="s">
        <v>66</v>
      </c>
      <c r="P44" s="184">
        <v>1639843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18.542999999999999</v>
      </c>
      <c r="J45" s="28">
        <v>18.393000000000001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17071870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8" t="s">
        <v>204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2.85</v>
      </c>
      <c r="J47" s="489">
        <v>2.8340000000000001</v>
      </c>
      <c r="K47" s="182"/>
      <c r="M47" s="175">
        <f t="shared" ref="M47:M48" si="5">+(J47-I47)/I47</f>
        <v>-5.614035087719303E-3</v>
      </c>
      <c r="O47" s="186" t="s">
        <v>32</v>
      </c>
      <c r="P47" s="184">
        <v>11047246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2.4689999999999999</v>
      </c>
      <c r="J48" s="490">
        <v>2.4590000000000001</v>
      </c>
      <c r="K48" s="187" t="s">
        <v>32</v>
      </c>
      <c r="M48" s="175">
        <f t="shared" si="5"/>
        <v>-4.0502227622518381E-3</v>
      </c>
      <c r="O48" s="188" t="s">
        <v>32</v>
      </c>
      <c r="P48" s="189">
        <v>8786384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1.232</v>
      </c>
      <c r="J49" s="492">
        <v>1.226</v>
      </c>
      <c r="K49" s="191" t="s">
        <v>74</v>
      </c>
      <c r="M49" s="175">
        <f>+(P49-I49)/I49</f>
        <v>2177958.4155844157</v>
      </c>
      <c r="O49" s="192" t="s">
        <v>74</v>
      </c>
      <c r="P49" s="189">
        <v>2683246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1.159</v>
      </c>
      <c r="K50" s="191"/>
      <c r="M50" s="195">
        <f t="shared" ref="M50:M57" si="6">+(J50-I50)/I50</f>
        <v>0</v>
      </c>
      <c r="O50" s="192" t="s">
        <v>74</v>
      </c>
      <c r="P50" s="101">
        <v>683752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1.1639999999999999</v>
      </c>
      <c r="K51" s="191"/>
      <c r="M51" s="195">
        <f t="shared" si="6"/>
        <v>0</v>
      </c>
      <c r="O51" s="192" t="s">
        <v>74</v>
      </c>
      <c r="P51" s="101">
        <v>684159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</v>
      </c>
      <c r="J52" s="484">
        <v>1.1579999999999999</v>
      </c>
      <c r="K52" s="191"/>
      <c r="M52" s="195">
        <f t="shared" si="6"/>
        <v>8.6430423509065678E-4</v>
      </c>
      <c r="O52" s="192" t="s">
        <v>74</v>
      </c>
      <c r="P52" s="101">
        <v>676362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1"/>
      <c r="M53" s="195">
        <f t="shared" si="6"/>
        <v>-3.9534865109281071E-3</v>
      </c>
      <c r="O53" s="202" t="s">
        <v>66</v>
      </c>
      <c r="P53" s="189">
        <v>19532291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126.621</v>
      </c>
      <c r="J54" s="208">
        <v>126.277</v>
      </c>
      <c r="K54" s="191"/>
      <c r="M54" s="195">
        <f t="shared" si="6"/>
        <v>-2.7167689403810908E-3</v>
      </c>
      <c r="O54" s="202" t="s">
        <v>66</v>
      </c>
      <c r="P54" s="189">
        <v>143956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1113.761</v>
      </c>
      <c r="J55" s="490">
        <v>1106.2329999999999</v>
      </c>
      <c r="K55" s="191"/>
      <c r="M55" s="195" t="e">
        <f>+(I55-#REF!)/#REF!</f>
        <v>#REF!</v>
      </c>
      <c r="O55" s="176" t="s">
        <v>63</v>
      </c>
      <c r="P55" s="189">
        <v>5531166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11.403</v>
      </c>
      <c r="J56" s="214">
        <v>11.298</v>
      </c>
      <c r="K56" s="191"/>
      <c r="M56" s="195">
        <f t="shared" si="6"/>
        <v>-9.2081031307551017E-3</v>
      </c>
      <c r="O56" s="202" t="s">
        <v>66</v>
      </c>
      <c r="P56" s="215">
        <v>4590575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10.738</v>
      </c>
      <c r="J57" s="220">
        <v>10.612</v>
      </c>
      <c r="K57" s="191"/>
      <c r="M57" s="195">
        <f t="shared" si="6"/>
        <v>-1.1734028683181174E-2</v>
      </c>
      <c r="O57" s="202" t="s">
        <v>66</v>
      </c>
      <c r="P57" s="221">
        <v>11004038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108.792</v>
      </c>
      <c r="J63" s="231">
        <v>108.821</v>
      </c>
      <c r="K63" s="17"/>
      <c r="L63" s="18"/>
      <c r="M63" s="17"/>
      <c r="N63" s="232"/>
      <c r="O63" s="232"/>
      <c r="P63" s="189">
        <v>99786014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102.88800000000001</v>
      </c>
      <c r="J64" s="213">
        <v>102.90600000000001</v>
      </c>
      <c r="K64" s="17"/>
      <c r="L64" s="18"/>
      <c r="M64" s="17"/>
      <c r="N64" s="237"/>
      <c r="O64" s="237"/>
      <c r="P64" s="67">
        <v>131228438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105.17100000000001</v>
      </c>
      <c r="J65" s="213">
        <v>105.20099999999999</v>
      </c>
      <c r="K65" s="17"/>
      <c r="L65" s="18"/>
      <c r="M65" s="17"/>
      <c r="N65" s="237"/>
      <c r="O65" s="237"/>
      <c r="P65" s="67">
        <v>57793752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103.23</v>
      </c>
      <c r="J66" s="213">
        <v>103.26</v>
      </c>
      <c r="K66" s="17"/>
      <c r="L66" s="18"/>
      <c r="M66" s="17"/>
      <c r="N66" s="248"/>
      <c r="O66" s="248"/>
      <c r="P66" s="67">
        <v>153525637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104.776</v>
      </c>
      <c r="J67" s="213">
        <v>104.81</v>
      </c>
      <c r="K67" s="17"/>
      <c r="L67" s="18"/>
      <c r="M67" s="17"/>
      <c r="N67" s="250"/>
      <c r="O67" s="250"/>
      <c r="P67" s="67">
        <v>71295976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107.464</v>
      </c>
      <c r="J68" s="213">
        <v>107.489</v>
      </c>
      <c r="K68" s="17"/>
      <c r="L68" s="18"/>
      <c r="M68" s="17"/>
      <c r="N68" s="250"/>
      <c r="O68" s="250"/>
      <c r="P68" s="67">
        <v>33843549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105.23399999999999</v>
      </c>
      <c r="J69" s="213">
        <v>105.265</v>
      </c>
      <c r="K69" s="17"/>
      <c r="L69" s="18"/>
      <c r="M69" s="17"/>
      <c r="N69" s="254"/>
      <c r="O69" s="254"/>
      <c r="P69" s="67">
        <v>315075460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101.88800000000001</v>
      </c>
      <c r="J70" s="213">
        <v>101.91200000000001</v>
      </c>
      <c r="K70" s="17"/>
      <c r="L70" s="18"/>
      <c r="M70" s="17"/>
      <c r="N70" s="254"/>
      <c r="O70" s="254"/>
      <c r="P70" s="67">
        <v>216755038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103.634</v>
      </c>
      <c r="J71" s="213">
        <v>103.65300000000001</v>
      </c>
      <c r="K71" s="17"/>
      <c r="L71" s="18"/>
      <c r="M71" s="17"/>
      <c r="N71" s="232"/>
      <c r="O71" s="232"/>
      <c r="P71" s="45">
        <v>4177925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104.816</v>
      </c>
      <c r="J72" s="213">
        <v>104.84699999999999</v>
      </c>
      <c r="K72" s="17"/>
      <c r="L72" s="18"/>
      <c r="M72" s="17"/>
      <c r="N72" s="44"/>
      <c r="O72" s="44"/>
      <c r="P72" s="45">
        <v>23795588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103.53</v>
      </c>
      <c r="J73" s="213">
        <v>103.556</v>
      </c>
      <c r="K73" s="17"/>
      <c r="L73" s="18"/>
      <c r="M73" s="17"/>
      <c r="N73" s="250"/>
      <c r="O73" s="250"/>
      <c r="P73" s="67">
        <v>3922923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107.456</v>
      </c>
      <c r="J74" s="213">
        <v>107.488</v>
      </c>
      <c r="K74" s="17"/>
      <c r="L74" s="18"/>
      <c r="M74" s="17"/>
      <c r="N74" s="250"/>
      <c r="O74" s="250"/>
      <c r="P74" s="215">
        <v>48430027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105.227</v>
      </c>
      <c r="J75" s="213">
        <v>105.251</v>
      </c>
      <c r="K75" s="8"/>
      <c r="L75" s="256"/>
      <c r="M75" s="8"/>
      <c r="N75" s="257"/>
      <c r="O75" s="257"/>
      <c r="P75" s="258">
        <v>205321986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103.91200000000001</v>
      </c>
      <c r="J76" s="213">
        <v>103.932</v>
      </c>
      <c r="K76" s="17"/>
      <c r="L76" s="18"/>
      <c r="M76" s="17"/>
      <c r="N76" s="254"/>
      <c r="O76" s="254"/>
      <c r="P76" s="261">
        <v>18786701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103.41200000000001</v>
      </c>
      <c r="J77" s="213">
        <v>103.44</v>
      </c>
      <c r="K77" s="17"/>
      <c r="L77" s="18"/>
      <c r="M77" s="17"/>
      <c r="N77" s="263"/>
      <c r="O77" s="263"/>
      <c r="P77" s="261">
        <v>426015522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104.529</v>
      </c>
      <c r="J78" s="213">
        <v>104.553</v>
      </c>
      <c r="K78" s="17"/>
      <c r="L78" s="18"/>
      <c r="M78" s="17"/>
      <c r="N78" s="250"/>
      <c r="O78" s="250"/>
      <c r="P78" s="261">
        <v>9144922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103.26</v>
      </c>
      <c r="J79" s="213">
        <v>103.292</v>
      </c>
      <c r="K79" s="17"/>
      <c r="L79" s="18"/>
      <c r="M79" s="17"/>
      <c r="N79" s="263"/>
      <c r="O79" s="263"/>
      <c r="P79" s="268">
        <v>116839066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104.265</v>
      </c>
      <c r="J80" s="212">
        <v>104.291</v>
      </c>
      <c r="K80" s="17"/>
      <c r="L80" s="18"/>
      <c r="M80" s="17"/>
      <c r="N80" s="254"/>
      <c r="O80" s="254"/>
      <c r="P80" s="261">
        <v>70039637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105.6</v>
      </c>
      <c r="J81" s="213">
        <v>105.627</v>
      </c>
      <c r="K81" s="17"/>
      <c r="L81" s="18"/>
      <c r="M81" s="17"/>
      <c r="N81" s="254"/>
      <c r="O81" s="254"/>
      <c r="P81" s="261">
        <v>3427814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103.297</v>
      </c>
      <c r="J82" s="213">
        <v>103.328</v>
      </c>
      <c r="K82" s="17"/>
      <c r="L82" s="18"/>
      <c r="M82" s="17"/>
      <c r="N82" s="250"/>
      <c r="O82" s="250"/>
      <c r="P82" s="273">
        <v>345884167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103.15900000000001</v>
      </c>
      <c r="J83" s="213">
        <v>103.187</v>
      </c>
      <c r="K83" s="17"/>
      <c r="L83" s="18"/>
      <c r="M83" s="17"/>
      <c r="N83" s="250"/>
      <c r="O83" s="250"/>
      <c r="P83" s="273">
        <v>9802078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105.815</v>
      </c>
      <c r="J84" s="213">
        <v>105.83799999999999</v>
      </c>
      <c r="K84" s="17"/>
      <c r="L84" s="18"/>
      <c r="M84" s="17"/>
      <c r="N84" s="254"/>
      <c r="O84" s="254"/>
      <c r="P84" s="273">
        <v>24928563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102.642</v>
      </c>
      <c r="J85" s="74">
        <v>102.66500000000001</v>
      </c>
      <c r="K85" s="17"/>
      <c r="L85" s="18"/>
      <c r="M85" s="17"/>
      <c r="N85" s="250"/>
      <c r="O85" s="250"/>
      <c r="P85" s="273">
        <v>95701596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10.656000000000001</v>
      </c>
      <c r="J87" s="284">
        <v>10.659000000000001</v>
      </c>
      <c r="K87" s="17"/>
      <c r="L87" s="18"/>
      <c r="M87" s="17"/>
      <c r="N87" s="285"/>
      <c r="O87" s="285"/>
      <c r="P87" s="286">
        <v>4890536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103.65600000000001</v>
      </c>
      <c r="J88" s="289">
        <v>103.67700000000001</v>
      </c>
      <c r="L88" s="175"/>
      <c r="M88" s="1"/>
      <c r="N88" s="285"/>
      <c r="O88" s="285"/>
      <c r="P88" s="290">
        <v>2837755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104.03400000000001</v>
      </c>
      <c r="J89" s="294">
        <v>104.063</v>
      </c>
      <c r="K89" s="17"/>
      <c r="L89" s="18"/>
      <c r="M89" s="17"/>
      <c r="N89" s="295"/>
      <c r="O89" s="295"/>
      <c r="P89" s="75">
        <v>7856357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105.187</v>
      </c>
      <c r="J90" s="294">
        <v>105.214</v>
      </c>
      <c r="K90" s="17"/>
      <c r="L90" s="18"/>
      <c r="M90" s="17"/>
      <c r="N90" s="295"/>
      <c r="O90" s="295" t="s">
        <v>202</v>
      </c>
      <c r="P90" s="29">
        <v>3137062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10.457000000000001</v>
      </c>
      <c r="J91" s="306">
        <v>10.46</v>
      </c>
      <c r="K91" s="17"/>
      <c r="L91" s="18"/>
      <c r="M91" s="17"/>
      <c r="N91" s="144"/>
      <c r="O91" s="144"/>
      <c r="P91" s="495">
        <v>5850811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100.33799999999999</v>
      </c>
      <c r="J93" s="502">
        <v>100.423</v>
      </c>
      <c r="K93" s="17"/>
      <c r="L93" s="18"/>
      <c r="M93" s="17"/>
      <c r="N93" s="295"/>
      <c r="O93" s="176" t="s">
        <v>63</v>
      </c>
      <c r="P93" s="75">
        <v>551122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60.058</v>
      </c>
      <c r="J95" s="231">
        <v>59.893999999999998</v>
      </c>
      <c r="K95" s="17"/>
      <c r="L95" s="17"/>
      <c r="M95" s="18"/>
      <c r="N95" s="17"/>
      <c r="O95" s="285"/>
      <c r="P95" s="101">
        <v>5610076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771527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520907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101.67100000000001</v>
      </c>
      <c r="J98" s="28">
        <v>101.41500000000001</v>
      </c>
      <c r="K98" s="17"/>
      <c r="L98" s="17"/>
      <c r="M98" s="18"/>
      <c r="N98" s="17"/>
      <c r="O98" s="321"/>
      <c r="P98" s="101">
        <v>2709107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18.574999999999999</v>
      </c>
      <c r="J99" s="28">
        <v>18.564</v>
      </c>
      <c r="K99" s="322"/>
      <c r="L99" s="62"/>
      <c r="M99" s="62"/>
      <c r="N99" s="323"/>
      <c r="O99" s="324"/>
      <c r="P99" s="101">
        <v>1191053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308.99200000000002</v>
      </c>
      <c r="J100" s="28">
        <v>309.214</v>
      </c>
      <c r="K100" s="17"/>
      <c r="L100" s="17"/>
      <c r="M100" s="18"/>
      <c r="N100" s="17"/>
      <c r="O100" s="114"/>
      <c r="P100" s="101">
        <v>15470277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30.466999999999999</v>
      </c>
      <c r="J101" s="27">
        <v>30.475999999999999</v>
      </c>
      <c r="K101" s="17"/>
      <c r="L101" s="17"/>
      <c r="M101" s="18"/>
      <c r="N101" s="17"/>
      <c r="O101" s="114"/>
      <c r="P101" s="101">
        <v>4365865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2470.0630000000001</v>
      </c>
      <c r="J102" s="27">
        <v>2470.9859999999999</v>
      </c>
      <c r="K102" s="17"/>
      <c r="L102" s="17"/>
      <c r="M102" s="18"/>
      <c r="N102" s="17"/>
      <c r="O102" s="114"/>
      <c r="P102" s="101">
        <v>3985700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77.293000000000006</v>
      </c>
      <c r="J103" s="28">
        <v>77.078000000000003</v>
      </c>
      <c r="K103" s="17"/>
      <c r="L103" s="17"/>
      <c r="M103" s="18"/>
      <c r="N103" s="17"/>
      <c r="O103" s="100"/>
      <c r="P103" s="101">
        <v>1353567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57.582999999999998</v>
      </c>
      <c r="J104" s="28">
        <v>57.581000000000003</v>
      </c>
      <c r="K104" s="17"/>
      <c r="L104" s="17"/>
      <c r="M104" s="18"/>
      <c r="N104" s="17"/>
      <c r="O104" s="100"/>
      <c r="P104" s="101">
        <v>1170927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118.017</v>
      </c>
      <c r="J105" s="28">
        <v>117.508</v>
      </c>
      <c r="K105" s="17"/>
      <c r="L105" s="17"/>
      <c r="M105" s="18"/>
      <c r="N105" s="17"/>
      <c r="O105" s="285"/>
      <c r="P105" s="411">
        <v>1838534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103.923</v>
      </c>
      <c r="J106" s="340">
        <v>103.23699999999999</v>
      </c>
      <c r="K106" s="17"/>
      <c r="L106" s="17"/>
      <c r="M106" s="18"/>
      <c r="N106" s="17"/>
      <c r="O106" s="100"/>
      <c r="P106" s="504">
        <v>2400677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10.801</v>
      </c>
      <c r="J108" s="231">
        <v>10.802</v>
      </c>
      <c r="K108" s="17"/>
      <c r="L108" s="18"/>
      <c r="M108" s="17"/>
      <c r="N108" s="68"/>
      <c r="O108" s="100"/>
      <c r="P108" s="342">
        <v>78175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11.487</v>
      </c>
      <c r="J109" s="349">
        <v>11.494</v>
      </c>
      <c r="K109" s="17"/>
      <c r="L109" s="18"/>
      <c r="M109" s="17"/>
      <c r="N109" s="68"/>
      <c r="O109" s="100"/>
      <c r="P109" s="115">
        <v>897075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14.808999999999999</v>
      </c>
      <c r="J110" s="349">
        <v>14.819000000000001</v>
      </c>
      <c r="K110" s="17"/>
      <c r="L110" s="18"/>
      <c r="M110" s="17"/>
      <c r="N110" s="68"/>
      <c r="O110" s="100"/>
      <c r="P110" s="115">
        <v>103731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14.156000000000001</v>
      </c>
      <c r="J111" s="349">
        <v>14.167999999999999</v>
      </c>
      <c r="K111" s="17"/>
      <c r="L111" s="18"/>
      <c r="M111" s="17"/>
      <c r="N111" s="68"/>
      <c r="O111" s="100"/>
      <c r="P111" s="115">
        <v>355639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16.114000000000001</v>
      </c>
      <c r="J112" s="349">
        <v>16.071000000000002</v>
      </c>
      <c r="K112" s="17"/>
      <c r="L112" s="18"/>
      <c r="M112" s="17"/>
      <c r="N112" s="68"/>
      <c r="O112" s="353"/>
      <c r="P112" s="115">
        <v>20650230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13.898999999999999</v>
      </c>
      <c r="J113" s="349">
        <v>13.872999999999999</v>
      </c>
      <c r="K113" s="17"/>
      <c r="L113" s="18"/>
      <c r="M113" s="17"/>
      <c r="N113" s="68"/>
      <c r="O113" s="100"/>
      <c r="P113" s="115">
        <v>19340913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158.88999999999999</v>
      </c>
      <c r="J114" s="349">
        <v>158.935</v>
      </c>
      <c r="K114" s="17"/>
      <c r="L114" s="18"/>
      <c r="M114" s="17"/>
      <c r="N114" s="68"/>
      <c r="O114" s="100"/>
      <c r="P114" s="115">
        <v>1216651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148.13300000000001</v>
      </c>
      <c r="J115" s="349">
        <v>148.19999999999999</v>
      </c>
      <c r="K115" s="17"/>
      <c r="L115" s="18"/>
      <c r="M115" s="17"/>
      <c r="N115" s="68"/>
      <c r="O115" s="100"/>
      <c r="P115" s="115">
        <v>604657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8.8970000000000002</v>
      </c>
      <c r="J116" s="348">
        <v>8.8659999999999997</v>
      </c>
      <c r="K116" s="17"/>
      <c r="L116" s="18"/>
      <c r="M116" s="17"/>
      <c r="N116" s="68"/>
      <c r="O116" s="360"/>
      <c r="P116" s="115">
        <v>1041540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123.777</v>
      </c>
      <c r="J117" s="349">
        <v>123.349</v>
      </c>
      <c r="K117" s="17"/>
      <c r="L117" s="18"/>
      <c r="M117" s="17"/>
      <c r="N117" s="68"/>
      <c r="O117" s="362"/>
      <c r="P117" s="115">
        <v>203404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88.141000000000005</v>
      </c>
      <c r="J118" s="349">
        <v>87.686999999999998</v>
      </c>
      <c r="K118" s="17"/>
      <c r="L118" s="17"/>
      <c r="M118" s="18"/>
      <c r="N118" s="17"/>
      <c r="O118" s="100"/>
      <c r="P118" s="115">
        <v>469742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90.325000000000003</v>
      </c>
      <c r="J119" s="348">
        <v>89.59</v>
      </c>
      <c r="K119" s="17"/>
      <c r="L119" s="17"/>
      <c r="M119" s="18"/>
      <c r="N119" s="17"/>
      <c r="O119" s="114"/>
      <c r="P119" s="115">
        <v>186079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99.855000000000004</v>
      </c>
      <c r="J120" s="348">
        <v>99.744</v>
      </c>
      <c r="K120" s="371"/>
      <c r="L120" s="372"/>
      <c r="M120" s="371"/>
      <c r="N120" s="373"/>
      <c r="O120" s="362"/>
      <c r="P120" s="115">
        <v>2630759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110.857</v>
      </c>
      <c r="J121" s="349">
        <v>110.14700000000001</v>
      </c>
      <c r="K121" s="377"/>
      <c r="L121" s="378"/>
      <c r="M121" s="377"/>
      <c r="N121" s="379"/>
      <c r="O121" s="380"/>
      <c r="P121" s="381">
        <v>4913997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96.256</v>
      </c>
      <c r="J122" s="349">
        <v>95.995000000000005</v>
      </c>
      <c r="K122" s="377"/>
      <c r="L122" s="378"/>
      <c r="M122" s="377"/>
      <c r="N122" s="379"/>
      <c r="O122" s="380"/>
      <c r="P122" s="381">
        <v>763934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10.212999999999999</v>
      </c>
      <c r="J123" s="349">
        <v>10.186999999999999</v>
      </c>
      <c r="K123" s="387"/>
      <c r="L123" s="378"/>
      <c r="M123" s="387"/>
      <c r="N123" s="379"/>
      <c r="O123" s="388"/>
      <c r="P123" s="381">
        <v>569654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101.63500000000001</v>
      </c>
      <c r="J124" s="348">
        <v>101.27200000000001</v>
      </c>
      <c r="K124" s="390"/>
      <c r="L124" s="391"/>
      <c r="M124" s="390"/>
      <c r="N124" s="392"/>
      <c r="P124" s="393">
        <v>1040166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162.46299999999999</v>
      </c>
      <c r="J125" s="340">
        <v>162.196</v>
      </c>
      <c r="K125" s="503"/>
      <c r="L125" s="400"/>
      <c r="M125" s="401"/>
      <c r="N125" s="400"/>
      <c r="O125" s="402"/>
      <c r="P125" s="393">
        <v>53079348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112.142</v>
      </c>
      <c r="J127" s="487">
        <v>112.559</v>
      </c>
      <c r="K127" s="191" t="s">
        <v>74</v>
      </c>
      <c r="M127" s="175">
        <f>+(J127-I127)/I127</f>
        <v>3.718499759233843E-3</v>
      </c>
      <c r="O127" s="405" t="s">
        <v>74</v>
      </c>
      <c r="P127" s="115">
        <v>471962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111.32299999999999</v>
      </c>
      <c r="J128" s="486">
        <v>112.295</v>
      </c>
      <c r="K128" s="174" t="s">
        <v>63</v>
      </c>
      <c r="M128" s="175" t="e">
        <f>+(#REF!-I128)/I128</f>
        <v>#REF!</v>
      </c>
      <c r="O128" s="410" t="s">
        <v>63</v>
      </c>
      <c r="P128" s="411">
        <v>841770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121.76600000000001</v>
      </c>
      <c r="J129" s="486">
        <v>122.123</v>
      </c>
      <c r="K129" s="174" t="s">
        <v>63</v>
      </c>
      <c r="M129" s="175">
        <f t="shared" ref="M129:M134" si="12">+(J129-I129)/I129</f>
        <v>2.9318528981817529E-3</v>
      </c>
      <c r="O129" s="410" t="s">
        <v>63</v>
      </c>
      <c r="P129" s="101">
        <v>574836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206.84399999999999</v>
      </c>
      <c r="J130" s="253">
        <v>207.28800000000001</v>
      </c>
      <c r="K130" s="182" t="s">
        <v>66</v>
      </c>
      <c r="M130" s="175">
        <f t="shared" si="12"/>
        <v>2.1465452224865931E-3</v>
      </c>
      <c r="O130" s="415" t="s">
        <v>66</v>
      </c>
      <c r="P130" s="416">
        <v>3062472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187.536</v>
      </c>
      <c r="J131" s="417">
        <v>188.02600000000001</v>
      </c>
      <c r="K131" s="68" t="s">
        <v>66</v>
      </c>
      <c r="L131" s="17"/>
      <c r="M131" s="18">
        <f t="shared" si="12"/>
        <v>2.6128316696528084E-3</v>
      </c>
      <c r="N131" s="17"/>
      <c r="O131" s="418" t="s">
        <v>66</v>
      </c>
      <c r="P131" s="115">
        <v>3218257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163.72300000000001</v>
      </c>
      <c r="J132" s="417">
        <v>163.339</v>
      </c>
      <c r="K132" s="68" t="s">
        <v>66</v>
      </c>
      <c r="L132" s="17"/>
      <c r="M132" s="18">
        <f t="shared" si="12"/>
        <v>-2.3454248944865079E-3</v>
      </c>
      <c r="N132" s="17"/>
      <c r="O132" s="418" t="s">
        <v>66</v>
      </c>
      <c r="P132" s="115">
        <v>20710348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23.645</v>
      </c>
      <c r="J133" s="417">
        <v>24.05</v>
      </c>
      <c r="K133" s="182" t="s">
        <v>66</v>
      </c>
      <c r="M133" s="175">
        <f t="shared" si="12"/>
        <v>1.7128356946500365E-2</v>
      </c>
      <c r="O133" s="415" t="s">
        <v>66</v>
      </c>
      <c r="P133" s="115">
        <v>3942619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146.79400000000001</v>
      </c>
      <c r="J134" s="417">
        <v>146.08799999999999</v>
      </c>
      <c r="K134" s="182" t="s">
        <v>66</v>
      </c>
      <c r="M134" s="175">
        <f t="shared" si="12"/>
        <v>-4.809460877147685E-3</v>
      </c>
      <c r="O134" s="415" t="s">
        <v>66</v>
      </c>
      <c r="P134" s="115">
        <v>883541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128.24</v>
      </c>
      <c r="J135" s="487">
        <v>128.71899999999999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2022313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9214.3279999999995</v>
      </c>
      <c r="J136" s="417">
        <v>9427.5679999999993</v>
      </c>
      <c r="K136" s="422" t="s">
        <v>66</v>
      </c>
      <c r="L136" s="423"/>
      <c r="M136" s="424">
        <f t="shared" ref="M136" si="13">+(J136-I136)/I136</f>
        <v>2.3142219378342054E-2</v>
      </c>
      <c r="N136" s="423"/>
      <c r="O136" s="415" t="s">
        <v>66</v>
      </c>
      <c r="P136" s="115">
        <v>3554193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77.161000000000001</v>
      </c>
      <c r="J137" s="429">
        <v>76.944999999999993</v>
      </c>
      <c r="K137" s="182" t="s">
        <v>66</v>
      </c>
      <c r="M137" s="175">
        <f>+(J137-I137)/I137</f>
        <v>-2.7993416363189718E-3</v>
      </c>
      <c r="O137" s="430" t="s">
        <v>183</v>
      </c>
      <c r="P137" s="420">
        <v>76945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1052.258</v>
      </c>
      <c r="J138" s="348">
        <v>1049.021</v>
      </c>
      <c r="K138" s="182"/>
      <c r="M138" s="195">
        <f t="shared" ref="M138:M142" si="14">+(J138-I138)/I138</f>
        <v>-3.0762417582000613E-3</v>
      </c>
      <c r="O138" s="415" t="s">
        <v>66</v>
      </c>
      <c r="P138" s="420">
        <v>8134106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6015.3580000000002</v>
      </c>
      <c r="J139" s="348">
        <v>5975.7120000000004</v>
      </c>
      <c r="K139" s="182"/>
      <c r="M139" s="195">
        <f t="shared" si="14"/>
        <v>-6.5907964247513993E-3</v>
      </c>
      <c r="O139" s="415" t="s">
        <v>66</v>
      </c>
      <c r="P139" s="420">
        <v>38250532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5242.6760000000004</v>
      </c>
      <c r="J140" s="439">
        <v>5209.51</v>
      </c>
      <c r="K140" s="440"/>
      <c r="L140" s="441"/>
      <c r="M140" s="442">
        <f t="shared" si="14"/>
        <v>-6.3261586258620914E-3</v>
      </c>
      <c r="N140" s="441"/>
      <c r="O140" s="443" t="s">
        <v>187</v>
      </c>
      <c r="P140" s="115">
        <v>5001130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93.852000000000004</v>
      </c>
      <c r="J141" s="487">
        <v>92.831999999999994</v>
      </c>
      <c r="K141" s="449"/>
      <c r="L141" s="450"/>
      <c r="M141" s="451">
        <f t="shared" si="14"/>
        <v>-1.086817542513756E-2</v>
      </c>
      <c r="N141" s="450"/>
      <c r="O141" s="405" t="s">
        <v>74</v>
      </c>
      <c r="P141" s="510">
        <v>2231412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>
        <v>5000</v>
      </c>
      <c r="J142" s="488">
        <v>5000</v>
      </c>
      <c r="K142" s="449"/>
      <c r="L142" s="450"/>
      <c r="M142" s="451">
        <f t="shared" si="14"/>
        <v>0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120.78</v>
      </c>
      <c r="J144" s="460">
        <v>119.73699999999999</v>
      </c>
      <c r="K144" s="222" t="s">
        <v>66</v>
      </c>
      <c r="L144" s="8"/>
      <c r="M144" s="461">
        <f>+(J144-I144)/I144</f>
        <v>-8.6355356847160648E-3</v>
      </c>
      <c r="N144" s="8"/>
      <c r="O144" s="462">
        <v>1562592</v>
      </c>
      <c r="P144" s="420">
        <v>5555572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12062.623</v>
      </c>
      <c r="J146" s="470">
        <v>11968.504000000001</v>
      </c>
      <c r="K146" s="182" t="s">
        <v>66</v>
      </c>
      <c r="M146" s="175">
        <f>+(J146-I146)/I146</f>
        <v>-7.8025318373954634E-3</v>
      </c>
      <c r="O146" s="415" t="s">
        <v>66</v>
      </c>
      <c r="P146" s="420">
        <v>13144495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205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142" workbookViewId="0">
      <selection activeCell="C149" sqref="C149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4" style="474" customWidth="1"/>
    <col min="10" max="10" width="14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2851562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177.99799999999999</v>
      </c>
      <c r="J6" s="16">
        <v>178.02199999999999</v>
      </c>
      <c r="K6" s="17"/>
      <c r="L6" s="17"/>
      <c r="M6" s="18"/>
      <c r="N6" s="17"/>
      <c r="O6" s="1"/>
      <c r="P6" s="19">
        <v>593633042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121.084</v>
      </c>
      <c r="J7" s="28">
        <v>121.10299999999999</v>
      </c>
      <c r="K7" s="17"/>
      <c r="L7" s="17"/>
      <c r="M7" s="18"/>
      <c r="N7" s="17"/>
      <c r="O7" s="1"/>
      <c r="P7" s="29">
        <v>243266345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103.06100000000001</v>
      </c>
      <c r="J8" s="28">
        <v>103.074</v>
      </c>
      <c r="K8" s="17"/>
      <c r="L8" s="17"/>
      <c r="M8" s="18"/>
      <c r="N8" s="17"/>
      <c r="O8" s="1"/>
      <c r="P8" s="35">
        <v>71911869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106.187</v>
      </c>
      <c r="J9" s="28">
        <v>106.205</v>
      </c>
      <c r="K9" s="17"/>
      <c r="L9" s="17"/>
      <c r="M9" s="18"/>
      <c r="N9" s="17"/>
      <c r="P9" s="19">
        <v>26511181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106.46599999999999</v>
      </c>
      <c r="J10" s="28">
        <v>106.48099999999999</v>
      </c>
      <c r="K10" s="17"/>
      <c r="L10" s="17"/>
      <c r="M10" s="18"/>
      <c r="N10" s="17"/>
      <c r="O10" s="44"/>
      <c r="P10" s="45">
        <v>10842253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100.61799999999999</v>
      </c>
      <c r="J11" s="28">
        <v>100.63500000000001</v>
      </c>
      <c r="K11" s="17"/>
      <c r="L11" s="17"/>
      <c r="M11" s="18"/>
      <c r="N11" s="17"/>
      <c r="O11" s="44"/>
      <c r="P11" s="45">
        <v>2935531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15.88</v>
      </c>
      <c r="J13" s="55">
        <v>15.882</v>
      </c>
      <c r="K13" s="17"/>
      <c r="L13" s="17"/>
      <c r="M13" s="18"/>
      <c r="N13" s="17"/>
      <c r="O13" s="1"/>
      <c r="P13" s="56">
        <v>78940077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116.068</v>
      </c>
      <c r="J14" s="27">
        <v>116.083</v>
      </c>
      <c r="K14" s="17"/>
      <c r="L14" s="17"/>
      <c r="M14" s="18"/>
      <c r="N14" s="17"/>
      <c r="O14" s="17"/>
      <c r="P14" s="64">
        <v>2890121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1.133</v>
      </c>
      <c r="J15" s="27">
        <v>1.133</v>
      </c>
      <c r="K15" s="67"/>
      <c r="L15" s="68"/>
      <c r="M15" s="18"/>
      <c r="N15" s="17"/>
      <c r="O15" s="39"/>
      <c r="P15" s="56">
        <v>7413171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104.83799999999999</v>
      </c>
      <c r="J16" s="74">
        <v>104.852</v>
      </c>
      <c r="K16" s="17"/>
      <c r="L16" s="17"/>
      <c r="M16" s="18"/>
      <c r="N16" s="17"/>
      <c r="O16" s="1"/>
      <c r="P16" s="75">
        <v>11239214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1.635</v>
      </c>
      <c r="J18" s="485">
        <v>1.6359999999999999</v>
      </c>
      <c r="K18" s="68" t="s">
        <v>32</v>
      </c>
      <c r="L18" s="17"/>
      <c r="M18" s="18">
        <f>+(J18-I18)/I18</f>
        <v>6.1162079510696627E-4</v>
      </c>
      <c r="N18" s="17"/>
      <c r="O18" s="82" t="s">
        <v>33</v>
      </c>
      <c r="P18" s="35">
        <v>3460447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43.037999999999997</v>
      </c>
      <c r="J20" s="81">
        <v>43.042000000000002</v>
      </c>
      <c r="K20" s="17"/>
      <c r="L20" s="17"/>
      <c r="M20" s="89"/>
      <c r="N20" s="17"/>
      <c r="O20" s="17"/>
      <c r="P20" s="19">
        <v>62144112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58.122999999999998</v>
      </c>
      <c r="J21" s="34">
        <v>58.128999999999998</v>
      </c>
      <c r="K21" s="17"/>
      <c r="L21" s="17"/>
      <c r="M21" s="89"/>
      <c r="N21" s="17"/>
      <c r="O21" s="17"/>
      <c r="P21" s="19">
        <v>2464036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126.44799999999999</v>
      </c>
      <c r="J22" s="27">
        <v>126.497</v>
      </c>
      <c r="K22" s="17"/>
      <c r="L22" s="17"/>
      <c r="M22" s="18"/>
      <c r="N22" s="17"/>
      <c r="O22" s="100"/>
      <c r="P22" s="101">
        <v>10270341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119.181</v>
      </c>
      <c r="J23" s="27">
        <v>119.337</v>
      </c>
      <c r="K23" s="17"/>
      <c r="L23" s="17"/>
      <c r="M23" s="18"/>
      <c r="N23" s="17"/>
      <c r="O23" s="100"/>
      <c r="P23" s="101">
        <v>751704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152.52199999999999</v>
      </c>
      <c r="J25" s="55">
        <v>153.261</v>
      </c>
      <c r="K25" s="17"/>
      <c r="L25" s="17"/>
      <c r="M25" s="18"/>
      <c r="N25" s="17"/>
      <c r="O25" s="114"/>
      <c r="P25" s="115">
        <v>1288779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566.85599999999999</v>
      </c>
      <c r="J26" s="27">
        <v>569.87199999999996</v>
      </c>
      <c r="K26" s="17"/>
      <c r="L26" s="17"/>
      <c r="M26" s="18"/>
      <c r="N26" s="17"/>
      <c r="O26" s="121"/>
      <c r="P26" s="115">
        <v>733425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130.09299999999999</v>
      </c>
      <c r="J27" s="28">
        <v>130.624</v>
      </c>
      <c r="K27" s="17"/>
      <c r="L27" s="17"/>
      <c r="M27" s="18"/>
      <c r="N27" s="17"/>
      <c r="O27" s="124"/>
      <c r="P27" s="115">
        <v>1512889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135.846</v>
      </c>
      <c r="J28" s="125">
        <v>136.291</v>
      </c>
      <c r="K28" s="17"/>
      <c r="L28" s="17"/>
      <c r="M28" s="18"/>
      <c r="N28" s="17"/>
      <c r="O28" s="126"/>
      <c r="P28" s="115">
        <v>940136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133.63</v>
      </c>
      <c r="J29" s="28">
        <v>134.14500000000001</v>
      </c>
      <c r="K29" s="17"/>
      <c r="L29" s="17"/>
      <c r="M29" s="18"/>
      <c r="N29" s="17"/>
      <c r="O29" s="100"/>
      <c r="P29" s="115">
        <v>228181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113.503</v>
      </c>
      <c r="J30" s="28">
        <v>114.032</v>
      </c>
      <c r="K30" s="17"/>
      <c r="L30" s="17"/>
      <c r="M30" s="18"/>
      <c r="N30" s="17"/>
      <c r="O30" s="100"/>
      <c r="P30" s="115">
        <v>275956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117.515</v>
      </c>
      <c r="J31" s="28">
        <v>117.503</v>
      </c>
      <c r="K31" s="17"/>
      <c r="L31" s="17"/>
      <c r="M31" s="18"/>
      <c r="N31" s="17"/>
      <c r="O31" s="100"/>
      <c r="P31" s="115">
        <v>189533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171.20699999999999</v>
      </c>
      <c r="J32" s="28">
        <v>170.941</v>
      </c>
      <c r="K32" s="17"/>
      <c r="L32" s="17"/>
      <c r="M32" s="18"/>
      <c r="N32" s="17"/>
      <c r="O32" s="100"/>
      <c r="P32" s="115">
        <v>598978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97.352999999999994</v>
      </c>
      <c r="J33" s="28">
        <v>97.230999999999995</v>
      </c>
      <c r="K33" s="17"/>
      <c r="L33" s="17"/>
      <c r="M33" s="18"/>
      <c r="N33" s="17"/>
      <c r="O33" s="100"/>
      <c r="P33" s="19">
        <v>1176202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108.83499999999999</v>
      </c>
      <c r="J34" s="28">
        <v>108.99299999999999</v>
      </c>
      <c r="K34" s="17"/>
      <c r="L34" s="17"/>
      <c r="M34" s="18"/>
      <c r="N34" s="17"/>
      <c r="O34" s="141" t="s">
        <v>195</v>
      </c>
      <c r="P34" s="115">
        <v>12302780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168.6</v>
      </c>
      <c r="J35" s="27">
        <v>169.10599999999999</v>
      </c>
      <c r="K35" s="17"/>
      <c r="L35" s="17"/>
      <c r="M35" s="18"/>
      <c r="N35" s="17"/>
      <c r="O35" s="155"/>
      <c r="P35" s="145">
        <v>886965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147.79499999999999</v>
      </c>
      <c r="J36" s="28">
        <v>148.29400000000001</v>
      </c>
      <c r="K36" s="17"/>
      <c r="L36" s="17"/>
      <c r="M36" s="18"/>
      <c r="N36" s="17"/>
      <c r="O36" s="144"/>
      <c r="P36" s="145">
        <v>949083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109.523</v>
      </c>
      <c r="J37" s="28">
        <v>109.303</v>
      </c>
      <c r="K37" s="17"/>
      <c r="L37" s="17"/>
      <c r="M37" s="18"/>
      <c r="N37" s="17"/>
      <c r="O37" s="155"/>
      <c r="P37" s="145">
        <v>124605</v>
      </c>
      <c r="Q37" s="20"/>
    </row>
    <row r="38" spans="1:20" ht="15" customHeight="1" thickTop="1" thickBot="1">
      <c r="B38" s="116">
        <f t="shared" si="2"/>
        <v>29</v>
      </c>
      <c r="C38" s="156" t="s">
        <v>59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118.699</v>
      </c>
      <c r="J38" s="28">
        <v>118.30500000000001</v>
      </c>
      <c r="K38" s="17"/>
      <c r="L38" s="17"/>
      <c r="M38" s="18"/>
      <c r="N38" s="17"/>
      <c r="O38" s="155"/>
      <c r="P38" s="145">
        <v>160895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22.925000000000001</v>
      </c>
      <c r="J39" s="74">
        <v>22.975000000000001</v>
      </c>
      <c r="K39" s="68"/>
      <c r="L39" s="17"/>
      <c r="M39" s="18"/>
      <c r="N39" s="17"/>
      <c r="O39" s="141"/>
      <c r="P39" s="115">
        <v>45513894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2261.402</v>
      </c>
      <c r="J41" s="491">
        <v>2254.3980000000001</v>
      </c>
      <c r="K41" s="174" t="s">
        <v>63</v>
      </c>
      <c r="M41" s="175">
        <f t="shared" ref="M41" si="3">+(J41-I41)/I41</f>
        <v>-3.0971936878095557E-3</v>
      </c>
      <c r="O41" s="176" t="s">
        <v>63</v>
      </c>
      <c r="P41" s="75">
        <v>8260116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129.804</v>
      </c>
      <c r="J42" s="27">
        <v>130.25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64492682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163.23099999999999</v>
      </c>
      <c r="J43" s="28">
        <v>162.95500000000001</v>
      </c>
      <c r="K43" s="182" t="s">
        <v>66</v>
      </c>
      <c r="M43" s="175" t="e">
        <f>+(#REF!-#REF!)/#REF!</f>
        <v>#REF!</v>
      </c>
      <c r="O43" s="183" t="s">
        <v>66</v>
      </c>
      <c r="P43" s="184">
        <v>74959455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193.42500000000001</v>
      </c>
      <c r="J44" s="28">
        <v>195.84899999999999</v>
      </c>
      <c r="K44" s="182" t="s">
        <v>66</v>
      </c>
      <c r="M44" s="175" t="e">
        <f>+(#REF!-#REF!)/#REF!</f>
        <v>#REF!</v>
      </c>
      <c r="O44" s="183" t="s">
        <v>66</v>
      </c>
      <c r="P44" s="184">
        <v>1639843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18.542999999999999</v>
      </c>
      <c r="J45" s="28">
        <v>18.393000000000001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17071870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7" t="s">
        <v>210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2.8340000000000001</v>
      </c>
      <c r="J47" s="489">
        <v>2.831</v>
      </c>
      <c r="K47" s="182"/>
      <c r="M47" s="175">
        <f t="shared" ref="M47:M48" si="5">+(J47-I47)/I47</f>
        <v>-1.0585744530699061E-3</v>
      </c>
      <c r="O47" s="186" t="s">
        <v>32</v>
      </c>
      <c r="P47" s="184">
        <v>11036522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2.4590000000000001</v>
      </c>
      <c r="J48" s="490">
        <v>2.46</v>
      </c>
      <c r="K48" s="187" t="s">
        <v>32</v>
      </c>
      <c r="M48" s="175">
        <f t="shared" si="5"/>
        <v>4.0666937779580719E-4</v>
      </c>
      <c r="O48" s="188" t="s">
        <v>32</v>
      </c>
      <c r="P48" s="189">
        <v>8788481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1.2250000000000001</v>
      </c>
      <c r="K49" s="191" t="s">
        <v>74</v>
      </c>
      <c r="M49" s="175">
        <f>+(P49-I49)/I49</f>
        <v>2186457.4013050571</v>
      </c>
      <c r="O49" s="192" t="s">
        <v>74</v>
      </c>
      <c r="P49" s="189">
        <v>2680598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1.1579999999999999</v>
      </c>
      <c r="K50" s="191"/>
      <c r="M50" s="195">
        <f t="shared" ref="M50:M57" si="6">+(J50-I50)/I50</f>
        <v>-8.6281276962908704E-4</v>
      </c>
      <c r="O50" s="192" t="s">
        <v>74</v>
      </c>
      <c r="P50" s="101">
        <v>683121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1.165</v>
      </c>
      <c r="K51" s="191"/>
      <c r="M51" s="195">
        <f t="shared" si="6"/>
        <v>8.5910652920971815E-4</v>
      </c>
      <c r="O51" s="192" t="s">
        <v>74</v>
      </c>
      <c r="P51" s="101">
        <v>684663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1.1599999999999999</v>
      </c>
      <c r="K52" s="191"/>
      <c r="M52" s="195">
        <f t="shared" si="6"/>
        <v>1.7271157167530241E-3</v>
      </c>
      <c r="O52" s="192" t="s">
        <v>74</v>
      </c>
      <c r="P52" s="101">
        <v>678004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1"/>
      <c r="M53" s="195">
        <f t="shared" si="6"/>
        <v>-3.9534865109281071E-3</v>
      </c>
      <c r="O53" s="202" t="s">
        <v>66</v>
      </c>
      <c r="P53" s="189">
        <v>19532291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126.621</v>
      </c>
      <c r="J54" s="208">
        <v>126.277</v>
      </c>
      <c r="K54" s="191"/>
      <c r="M54" s="195">
        <f t="shared" si="6"/>
        <v>-2.7167689403810908E-3</v>
      </c>
      <c r="O54" s="202" t="s">
        <v>66</v>
      </c>
      <c r="P54" s="189">
        <v>143956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1113.761</v>
      </c>
      <c r="J55" s="490">
        <v>1106.2329999999999</v>
      </c>
      <c r="K55" s="191"/>
      <c r="M55" s="195" t="e">
        <f>+(I55-#REF!)/#REF!</f>
        <v>#REF!</v>
      </c>
      <c r="O55" s="176" t="s">
        <v>63</v>
      </c>
      <c r="P55" s="189">
        <v>5531166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11.403</v>
      </c>
      <c r="J56" s="214">
        <v>11.298</v>
      </c>
      <c r="K56" s="191"/>
      <c r="M56" s="195">
        <f t="shared" si="6"/>
        <v>-9.2081031307551017E-3</v>
      </c>
      <c r="O56" s="202" t="s">
        <v>66</v>
      </c>
      <c r="P56" s="215">
        <v>4590575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10.738</v>
      </c>
      <c r="J57" s="220">
        <v>10.612</v>
      </c>
      <c r="K57" s="191"/>
      <c r="M57" s="195">
        <f t="shared" si="6"/>
        <v>-1.1734028683181174E-2</v>
      </c>
      <c r="O57" s="202" t="s">
        <v>66</v>
      </c>
      <c r="P57" s="221">
        <v>11028519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108.821</v>
      </c>
      <c r="J63" s="231">
        <v>108.836</v>
      </c>
      <c r="K63" s="17"/>
      <c r="L63" s="18"/>
      <c r="M63" s="17"/>
      <c r="N63" s="232"/>
      <c r="O63" s="232"/>
      <c r="P63" s="189">
        <v>99708803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102.90600000000001</v>
      </c>
      <c r="J64" s="213">
        <v>102.916</v>
      </c>
      <c r="K64" s="17"/>
      <c r="L64" s="18"/>
      <c r="M64" s="17"/>
      <c r="N64" s="237"/>
      <c r="O64" s="237"/>
      <c r="P64" s="67">
        <v>132098852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105.20099999999999</v>
      </c>
      <c r="J65" s="213">
        <v>105.215</v>
      </c>
      <c r="K65" s="17"/>
      <c r="L65" s="18"/>
      <c r="M65" s="17"/>
      <c r="N65" s="237"/>
      <c r="O65" s="237"/>
      <c r="P65" s="67">
        <v>57980489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103.26</v>
      </c>
      <c r="J66" s="213">
        <v>103.276</v>
      </c>
      <c r="K66" s="17"/>
      <c r="L66" s="18"/>
      <c r="M66" s="17"/>
      <c r="N66" s="248"/>
      <c r="O66" s="248"/>
      <c r="P66" s="67">
        <v>153407161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104.81</v>
      </c>
      <c r="J67" s="213">
        <v>104.827</v>
      </c>
      <c r="K67" s="17"/>
      <c r="L67" s="18"/>
      <c r="M67" s="17"/>
      <c r="N67" s="250"/>
      <c r="O67" s="250"/>
      <c r="P67" s="67">
        <v>71238439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107.489</v>
      </c>
      <c r="J68" s="213">
        <v>107.502</v>
      </c>
      <c r="K68" s="17"/>
      <c r="L68" s="18"/>
      <c r="M68" s="17"/>
      <c r="N68" s="250"/>
      <c r="O68" s="250"/>
      <c r="P68" s="67">
        <v>33747536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105.265</v>
      </c>
      <c r="J69" s="213">
        <v>105.28100000000001</v>
      </c>
      <c r="K69" s="17"/>
      <c r="L69" s="18"/>
      <c r="M69" s="17"/>
      <c r="N69" s="254"/>
      <c r="O69" s="254"/>
      <c r="P69" s="67">
        <v>314673738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101.91200000000001</v>
      </c>
      <c r="J70" s="213">
        <v>101.92400000000001</v>
      </c>
      <c r="K70" s="17"/>
      <c r="L70" s="18"/>
      <c r="M70" s="17"/>
      <c r="N70" s="254"/>
      <c r="O70" s="254"/>
      <c r="P70" s="67">
        <v>217082922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103.65300000000001</v>
      </c>
      <c r="J71" s="213">
        <v>103.66200000000001</v>
      </c>
      <c r="K71" s="17"/>
      <c r="L71" s="18"/>
      <c r="M71" s="17"/>
      <c r="N71" s="232"/>
      <c r="O71" s="232"/>
      <c r="P71" s="45">
        <v>4178305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104.84699999999999</v>
      </c>
      <c r="J72" s="213">
        <v>104.863</v>
      </c>
      <c r="K72" s="17"/>
      <c r="L72" s="18"/>
      <c r="M72" s="17"/>
      <c r="N72" s="44"/>
      <c r="O72" s="44"/>
      <c r="P72" s="45">
        <v>23577716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103.556</v>
      </c>
      <c r="J73" s="213">
        <v>103.569</v>
      </c>
      <c r="K73" s="17"/>
      <c r="L73" s="18"/>
      <c r="M73" s="17"/>
      <c r="N73" s="250"/>
      <c r="O73" s="250"/>
      <c r="P73" s="67">
        <v>3923432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107.488</v>
      </c>
      <c r="J74" s="213">
        <v>107.505</v>
      </c>
      <c r="K74" s="17"/>
      <c r="L74" s="18"/>
      <c r="M74" s="17"/>
      <c r="N74" s="250"/>
      <c r="O74" s="250"/>
      <c r="P74" s="215">
        <v>48289386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105.251</v>
      </c>
      <c r="J75" s="213">
        <v>105.264</v>
      </c>
      <c r="K75" s="8"/>
      <c r="L75" s="256"/>
      <c r="M75" s="8"/>
      <c r="N75" s="257"/>
      <c r="O75" s="257"/>
      <c r="P75" s="258">
        <v>205141228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103.932</v>
      </c>
      <c r="J76" s="213">
        <v>103.943</v>
      </c>
      <c r="K76" s="17"/>
      <c r="L76" s="18"/>
      <c r="M76" s="17"/>
      <c r="N76" s="254"/>
      <c r="O76" s="254"/>
      <c r="P76" s="261">
        <v>19058002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103.44</v>
      </c>
      <c r="J77" s="213">
        <v>103.45399999999999</v>
      </c>
      <c r="K77" s="17"/>
      <c r="L77" s="18"/>
      <c r="M77" s="17"/>
      <c r="N77" s="263"/>
      <c r="O77" s="263"/>
      <c r="P77" s="261">
        <v>426719765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104.553</v>
      </c>
      <c r="J78" s="213">
        <v>104.56399999999999</v>
      </c>
      <c r="K78" s="17"/>
      <c r="L78" s="18"/>
      <c r="M78" s="17"/>
      <c r="N78" s="250"/>
      <c r="O78" s="250"/>
      <c r="P78" s="261">
        <v>9109794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103.292</v>
      </c>
      <c r="J79" s="213">
        <v>103.30800000000001</v>
      </c>
      <c r="K79" s="17"/>
      <c r="L79" s="18"/>
      <c r="M79" s="17"/>
      <c r="N79" s="263"/>
      <c r="O79" s="263"/>
      <c r="P79" s="268">
        <v>117344887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104.291</v>
      </c>
      <c r="J80" s="212">
        <v>104.312</v>
      </c>
      <c r="K80" s="17"/>
      <c r="L80" s="18"/>
      <c r="M80" s="17"/>
      <c r="N80" s="254"/>
      <c r="O80" s="254"/>
      <c r="P80" s="261">
        <v>75061585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105.627</v>
      </c>
      <c r="J81" s="213">
        <v>105.64100000000001</v>
      </c>
      <c r="K81" s="17"/>
      <c r="L81" s="18"/>
      <c r="M81" s="17"/>
      <c r="N81" s="254"/>
      <c r="O81" s="254"/>
      <c r="P81" s="261">
        <v>3428277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103.328</v>
      </c>
      <c r="J82" s="213">
        <v>103.343</v>
      </c>
      <c r="K82" s="17"/>
      <c r="L82" s="18"/>
      <c r="M82" s="17"/>
      <c r="N82" s="250"/>
      <c r="O82" s="250"/>
      <c r="P82" s="273">
        <v>346132187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103.187</v>
      </c>
      <c r="J83" s="213">
        <v>103.199</v>
      </c>
      <c r="K83" s="17"/>
      <c r="L83" s="18"/>
      <c r="M83" s="17"/>
      <c r="N83" s="250"/>
      <c r="O83" s="250"/>
      <c r="P83" s="273">
        <v>11103420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105.83799999999999</v>
      </c>
      <c r="J84" s="213">
        <v>105.85</v>
      </c>
      <c r="K84" s="17"/>
      <c r="L84" s="18"/>
      <c r="M84" s="17"/>
      <c r="N84" s="254"/>
      <c r="O84" s="254"/>
      <c r="P84" s="273">
        <v>25024958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102.66500000000001</v>
      </c>
      <c r="J85" s="74">
        <v>102.67700000000001</v>
      </c>
      <c r="K85" s="17"/>
      <c r="L85" s="18"/>
      <c r="M85" s="17"/>
      <c r="N85" s="250"/>
      <c r="O85" s="250"/>
      <c r="P85" s="273">
        <v>95515458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10.659000000000001</v>
      </c>
      <c r="J87" s="284">
        <v>10.66</v>
      </c>
      <c r="K87" s="17"/>
      <c r="L87" s="18"/>
      <c r="M87" s="17"/>
      <c r="N87" s="285"/>
      <c r="O87" s="285"/>
      <c r="P87" s="286">
        <v>4891176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103.67700000000001</v>
      </c>
      <c r="J88" s="289">
        <v>103.687</v>
      </c>
      <c r="L88" s="175"/>
      <c r="M88" s="1"/>
      <c r="N88" s="285"/>
      <c r="O88" s="285"/>
      <c r="P88" s="290">
        <v>2838034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104.063</v>
      </c>
      <c r="J89" s="294">
        <v>104.078</v>
      </c>
      <c r="K89" s="17"/>
      <c r="L89" s="18"/>
      <c r="M89" s="17"/>
      <c r="N89" s="295"/>
      <c r="O89" s="295"/>
      <c r="P89" s="75">
        <v>7880061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105.214</v>
      </c>
      <c r="J90" s="294">
        <v>105.227</v>
      </c>
      <c r="K90" s="17"/>
      <c r="L90" s="18"/>
      <c r="M90" s="17"/>
      <c r="N90" s="295"/>
      <c r="O90" s="295" t="s">
        <v>202</v>
      </c>
      <c r="P90" s="29">
        <v>3137455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10.46</v>
      </c>
      <c r="J91" s="306">
        <v>10.461</v>
      </c>
      <c r="K91" s="17"/>
      <c r="L91" s="18"/>
      <c r="M91" s="17"/>
      <c r="N91" s="144"/>
      <c r="O91" s="144"/>
      <c r="P91" s="495">
        <v>5851632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100.33799999999999</v>
      </c>
      <c r="J93" s="502">
        <v>100.423</v>
      </c>
      <c r="K93" s="17"/>
      <c r="L93" s="18"/>
      <c r="M93" s="17"/>
      <c r="N93" s="295"/>
      <c r="O93" s="176" t="s">
        <v>63</v>
      </c>
      <c r="P93" s="75">
        <v>551122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59.893999999999998</v>
      </c>
      <c r="J95" s="231">
        <v>59.92</v>
      </c>
      <c r="K95" s="17"/>
      <c r="L95" s="17"/>
      <c r="M95" s="18"/>
      <c r="N95" s="17"/>
      <c r="O95" s="285"/>
      <c r="P95" s="101">
        <v>5612441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771602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520961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101.41500000000001</v>
      </c>
      <c r="J98" s="28">
        <v>101.63500000000001</v>
      </c>
      <c r="K98" s="17"/>
      <c r="L98" s="17"/>
      <c r="M98" s="18"/>
      <c r="N98" s="17"/>
      <c r="O98" s="321"/>
      <c r="P98" s="101">
        <v>2714981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18.564</v>
      </c>
      <c r="J99" s="28">
        <v>18.571999999999999</v>
      </c>
      <c r="K99" s="322"/>
      <c r="L99" s="62"/>
      <c r="M99" s="62"/>
      <c r="N99" s="323"/>
      <c r="O99" s="324"/>
      <c r="P99" s="101">
        <v>1191592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309.214</v>
      </c>
      <c r="J100" s="28">
        <v>309.31099999999998</v>
      </c>
      <c r="K100" s="17"/>
      <c r="L100" s="17"/>
      <c r="M100" s="18"/>
      <c r="N100" s="17"/>
      <c r="O100" s="114"/>
      <c r="P100" s="101">
        <v>15475132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30.475999999999999</v>
      </c>
      <c r="J101" s="27">
        <v>30.41</v>
      </c>
      <c r="K101" s="17"/>
      <c r="L101" s="17"/>
      <c r="M101" s="18"/>
      <c r="N101" s="17"/>
      <c r="O101" s="114"/>
      <c r="P101" s="101">
        <v>4356462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2470.9859999999999</v>
      </c>
      <c r="J102" s="27">
        <v>2470.078</v>
      </c>
      <c r="K102" s="17"/>
      <c r="L102" s="17"/>
      <c r="M102" s="18"/>
      <c r="N102" s="17"/>
      <c r="O102" s="114"/>
      <c r="P102" s="101">
        <v>3984236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77.078000000000003</v>
      </c>
      <c r="J103" s="28">
        <v>77.248999999999995</v>
      </c>
      <c r="K103" s="17"/>
      <c r="L103" s="17"/>
      <c r="M103" s="18"/>
      <c r="N103" s="17"/>
      <c r="O103" s="100"/>
      <c r="P103" s="101">
        <v>1356579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57.581000000000003</v>
      </c>
      <c r="J104" s="28">
        <v>57.612000000000002</v>
      </c>
      <c r="K104" s="17"/>
      <c r="L104" s="17"/>
      <c r="M104" s="18"/>
      <c r="N104" s="17"/>
      <c r="O104" s="100"/>
      <c r="P104" s="101">
        <v>1171554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117.508</v>
      </c>
      <c r="J105" s="28">
        <v>117.373</v>
      </c>
      <c r="K105" s="17"/>
      <c r="L105" s="17"/>
      <c r="M105" s="18"/>
      <c r="N105" s="17"/>
      <c r="O105" s="285"/>
      <c r="P105" s="411">
        <v>1836418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103.23699999999999</v>
      </c>
      <c r="J106" s="340">
        <v>103.101</v>
      </c>
      <c r="K106" s="17"/>
      <c r="L106" s="17"/>
      <c r="M106" s="18"/>
      <c r="N106" s="17"/>
      <c r="O106" s="100"/>
      <c r="P106" s="504">
        <v>2397530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149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10.802</v>
      </c>
      <c r="J108" s="231">
        <v>10.803000000000001</v>
      </c>
      <c r="K108" s="17"/>
      <c r="L108" s="18"/>
      <c r="M108" s="17"/>
      <c r="N108" s="68"/>
      <c r="O108" s="100"/>
      <c r="P108" s="342">
        <v>78180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11.494</v>
      </c>
      <c r="J109" s="349">
        <v>11.518000000000001</v>
      </c>
      <c r="K109" s="17"/>
      <c r="L109" s="18"/>
      <c r="M109" s="17"/>
      <c r="N109" s="68"/>
      <c r="O109" s="100"/>
      <c r="P109" s="115">
        <v>898899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151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14.819000000000001</v>
      </c>
      <c r="J110" s="349">
        <v>14.82</v>
      </c>
      <c r="K110" s="17"/>
      <c r="L110" s="18"/>
      <c r="M110" s="17"/>
      <c r="N110" s="68"/>
      <c r="O110" s="100"/>
      <c r="P110" s="115">
        <v>103741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14.167999999999999</v>
      </c>
      <c r="J111" s="349">
        <v>14.212999999999999</v>
      </c>
      <c r="K111" s="17"/>
      <c r="L111" s="18"/>
      <c r="M111" s="17"/>
      <c r="N111" s="68"/>
      <c r="O111" s="100"/>
      <c r="P111" s="115">
        <v>356772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16.071000000000002</v>
      </c>
      <c r="J112" s="349">
        <v>16.094999999999999</v>
      </c>
      <c r="K112" s="17"/>
      <c r="L112" s="18"/>
      <c r="M112" s="17"/>
      <c r="N112" s="68"/>
      <c r="O112" s="353"/>
      <c r="P112" s="115">
        <v>20680417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13.872999999999999</v>
      </c>
      <c r="J113" s="349">
        <v>13.896000000000001</v>
      </c>
      <c r="K113" s="17"/>
      <c r="L113" s="18"/>
      <c r="M113" s="17"/>
      <c r="N113" s="68"/>
      <c r="O113" s="100"/>
      <c r="P113" s="115">
        <v>19372600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158.935</v>
      </c>
      <c r="J114" s="349">
        <v>159.07599999999999</v>
      </c>
      <c r="K114" s="17"/>
      <c r="L114" s="18"/>
      <c r="M114" s="17"/>
      <c r="N114" s="68"/>
      <c r="O114" s="100"/>
      <c r="P114" s="115">
        <v>1217729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148.19999999999999</v>
      </c>
      <c r="J115" s="349">
        <v>148.33199999999999</v>
      </c>
      <c r="K115" s="17"/>
      <c r="L115" s="18"/>
      <c r="M115" s="17"/>
      <c r="N115" s="68"/>
      <c r="O115" s="100"/>
      <c r="P115" s="115">
        <v>605197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8.8659999999999997</v>
      </c>
      <c r="J116" s="348">
        <v>8.875</v>
      </c>
      <c r="K116" s="17"/>
      <c r="L116" s="18"/>
      <c r="M116" s="17"/>
      <c r="N116" s="68"/>
      <c r="O116" s="360"/>
      <c r="P116" s="115">
        <v>1042587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123.349</v>
      </c>
      <c r="J117" s="349">
        <v>123.214</v>
      </c>
      <c r="K117" s="17"/>
      <c r="L117" s="18"/>
      <c r="M117" s="17"/>
      <c r="N117" s="68"/>
      <c r="O117" s="362"/>
      <c r="P117" s="115">
        <v>203180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87.686999999999998</v>
      </c>
      <c r="J118" s="349">
        <v>87.704999999999998</v>
      </c>
      <c r="K118" s="17"/>
      <c r="L118" s="17"/>
      <c r="M118" s="18"/>
      <c r="N118" s="17"/>
      <c r="O118" s="100"/>
      <c r="P118" s="115">
        <v>469840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89.59</v>
      </c>
      <c r="J119" s="348">
        <v>89.744</v>
      </c>
      <c r="K119" s="17"/>
      <c r="L119" s="17"/>
      <c r="M119" s="18"/>
      <c r="N119" s="17"/>
      <c r="O119" s="114"/>
      <c r="P119" s="115">
        <v>186399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99.744</v>
      </c>
      <c r="J120" s="348">
        <v>99.623000000000005</v>
      </c>
      <c r="K120" s="371"/>
      <c r="L120" s="372"/>
      <c r="M120" s="371"/>
      <c r="N120" s="373"/>
      <c r="O120" s="362"/>
      <c r="P120" s="115">
        <v>2597562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110.14700000000001</v>
      </c>
      <c r="J121" s="349">
        <v>109.88800000000001</v>
      </c>
      <c r="K121" s="377"/>
      <c r="L121" s="378"/>
      <c r="M121" s="377"/>
      <c r="N121" s="379"/>
      <c r="O121" s="380"/>
      <c r="P121" s="381">
        <v>4902441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95.995000000000005</v>
      </c>
      <c r="J122" s="349">
        <v>95.924999999999997</v>
      </c>
      <c r="K122" s="377"/>
      <c r="L122" s="378"/>
      <c r="M122" s="377"/>
      <c r="N122" s="379"/>
      <c r="O122" s="380"/>
      <c r="P122" s="381">
        <v>763377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10.186999999999999</v>
      </c>
      <c r="J123" s="349">
        <v>10.198</v>
      </c>
      <c r="K123" s="387"/>
      <c r="L123" s="378"/>
      <c r="M123" s="387"/>
      <c r="N123" s="379"/>
      <c r="O123" s="388"/>
      <c r="P123" s="381">
        <v>570264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101.27200000000001</v>
      </c>
      <c r="J124" s="348">
        <v>101.587</v>
      </c>
      <c r="K124" s="390"/>
      <c r="L124" s="391"/>
      <c r="M124" s="390"/>
      <c r="N124" s="392"/>
      <c r="P124" s="393">
        <v>1043404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162.196</v>
      </c>
      <c r="J125" s="340">
        <v>162.50299999999999</v>
      </c>
      <c r="K125" s="503"/>
      <c r="L125" s="400"/>
      <c r="M125" s="401"/>
      <c r="N125" s="400"/>
      <c r="O125" s="402"/>
      <c r="P125" s="393">
        <v>53295457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112.559</v>
      </c>
      <c r="J127" s="487">
        <v>112.178</v>
      </c>
      <c r="K127" s="191" t="s">
        <v>74</v>
      </c>
      <c r="M127" s="175">
        <f>+(J127-I127)/I127</f>
        <v>-3.384891479135389E-3</v>
      </c>
      <c r="O127" s="405" t="s">
        <v>74</v>
      </c>
      <c r="P127" s="115">
        <v>470366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111.32299999999999</v>
      </c>
      <c r="J128" s="486">
        <v>112.295</v>
      </c>
      <c r="K128" s="174" t="s">
        <v>63</v>
      </c>
      <c r="M128" s="175" t="e">
        <f>+(#REF!-I128)/I128</f>
        <v>#REF!</v>
      </c>
      <c r="O128" s="410" t="s">
        <v>63</v>
      </c>
      <c r="P128" s="411">
        <v>841770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121.76600000000001</v>
      </c>
      <c r="J129" s="486">
        <v>122.123</v>
      </c>
      <c r="K129" s="174" t="s">
        <v>63</v>
      </c>
      <c r="M129" s="175">
        <f t="shared" ref="M129:M134" si="12">+(J129-I129)/I129</f>
        <v>2.9318528981817529E-3</v>
      </c>
      <c r="O129" s="410" t="s">
        <v>63</v>
      </c>
      <c r="P129" s="101">
        <v>574836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206.84399999999999</v>
      </c>
      <c r="J130" s="253">
        <v>207.28800000000001</v>
      </c>
      <c r="K130" s="182" t="s">
        <v>66</v>
      </c>
      <c r="M130" s="175">
        <f t="shared" si="12"/>
        <v>2.1465452224865931E-3</v>
      </c>
      <c r="O130" s="415" t="s">
        <v>66</v>
      </c>
      <c r="P130" s="416">
        <v>3062472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187.536</v>
      </c>
      <c r="J131" s="417">
        <v>188.02600000000001</v>
      </c>
      <c r="K131" s="68" t="s">
        <v>66</v>
      </c>
      <c r="L131" s="17"/>
      <c r="M131" s="18">
        <f t="shared" si="12"/>
        <v>2.6128316696528084E-3</v>
      </c>
      <c r="N131" s="17"/>
      <c r="O131" s="418" t="s">
        <v>66</v>
      </c>
      <c r="P131" s="115">
        <v>3218257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163.72300000000001</v>
      </c>
      <c r="J132" s="417">
        <v>163.339</v>
      </c>
      <c r="K132" s="68" t="s">
        <v>66</v>
      </c>
      <c r="L132" s="17"/>
      <c r="M132" s="18">
        <f t="shared" si="12"/>
        <v>-2.3454248944865079E-3</v>
      </c>
      <c r="N132" s="17"/>
      <c r="O132" s="418" t="s">
        <v>66</v>
      </c>
      <c r="P132" s="115">
        <v>20710348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23.645</v>
      </c>
      <c r="J133" s="417">
        <v>24.05</v>
      </c>
      <c r="K133" s="182" t="s">
        <v>66</v>
      </c>
      <c r="M133" s="175">
        <f t="shared" si="12"/>
        <v>1.7128356946500365E-2</v>
      </c>
      <c r="O133" s="415" t="s">
        <v>66</v>
      </c>
      <c r="P133" s="115">
        <v>3942619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146.79400000000001</v>
      </c>
      <c r="J134" s="417">
        <v>146.08799999999999</v>
      </c>
      <c r="K134" s="182" t="s">
        <v>66</v>
      </c>
      <c r="M134" s="175">
        <f t="shared" si="12"/>
        <v>-4.809460877147685E-3</v>
      </c>
      <c r="O134" s="415" t="s">
        <v>66</v>
      </c>
      <c r="P134" s="115">
        <v>883541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128.24</v>
      </c>
      <c r="J135" s="487">
        <v>128.71899999999999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2022313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9214.3279999999995</v>
      </c>
      <c r="J136" s="417">
        <v>9427.5679999999993</v>
      </c>
      <c r="K136" s="422" t="s">
        <v>66</v>
      </c>
      <c r="L136" s="423"/>
      <c r="M136" s="424">
        <f t="shared" ref="M136" si="13">+(J136-I136)/I136</f>
        <v>2.3142219378342054E-2</v>
      </c>
      <c r="N136" s="423"/>
      <c r="O136" s="415" t="s">
        <v>66</v>
      </c>
      <c r="P136" s="115">
        <v>3554193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76.944999999999993</v>
      </c>
      <c r="J137" s="429">
        <v>76.697999999999993</v>
      </c>
      <c r="K137" s="182" t="s">
        <v>66</v>
      </c>
      <c r="M137" s="175">
        <f>+(J137-I137)/I137</f>
        <v>-3.2100851257391631E-3</v>
      </c>
      <c r="O137" s="430" t="s">
        <v>183</v>
      </c>
      <c r="P137" s="420">
        <v>76698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1052.258</v>
      </c>
      <c r="J138" s="348">
        <v>1049.021</v>
      </c>
      <c r="K138" s="182"/>
      <c r="M138" s="195">
        <f t="shared" ref="M138:M142" si="14">+(J138-I138)/I138</f>
        <v>-3.0762417582000613E-3</v>
      </c>
      <c r="O138" s="415" t="s">
        <v>66</v>
      </c>
      <c r="P138" s="420">
        <v>8134106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6015.3580000000002</v>
      </c>
      <c r="J139" s="348">
        <v>5975.7120000000004</v>
      </c>
      <c r="K139" s="182"/>
      <c r="M139" s="195">
        <f t="shared" si="14"/>
        <v>-6.5907964247513993E-3</v>
      </c>
      <c r="O139" s="415" t="s">
        <v>66</v>
      </c>
      <c r="P139" s="420">
        <v>38250532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5242.6760000000004</v>
      </c>
      <c r="J140" s="439">
        <v>5209.51</v>
      </c>
      <c r="K140" s="440"/>
      <c r="L140" s="441"/>
      <c r="M140" s="442">
        <f t="shared" si="14"/>
        <v>-6.3261586258620914E-3</v>
      </c>
      <c r="N140" s="441"/>
      <c r="O140" s="443" t="s">
        <v>187</v>
      </c>
      <c r="P140" s="115">
        <v>5001130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92.831999999999994</v>
      </c>
      <c r="J141" s="487">
        <v>92.283000000000001</v>
      </c>
      <c r="K141" s="449"/>
      <c r="L141" s="450"/>
      <c r="M141" s="451">
        <f t="shared" si="14"/>
        <v>-5.9139089968975401E-3</v>
      </c>
      <c r="N141" s="450"/>
      <c r="O141" s="405" t="s">
        <v>74</v>
      </c>
      <c r="P141" s="510">
        <v>2160528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>
        <v>5000</v>
      </c>
      <c r="J142" s="488">
        <v>5000</v>
      </c>
      <c r="K142" s="449"/>
      <c r="L142" s="450"/>
      <c r="M142" s="451">
        <f t="shared" si="14"/>
        <v>0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119.73699999999999</v>
      </c>
      <c r="J144" s="460">
        <v>119.67700000000001</v>
      </c>
      <c r="K144" s="222" t="s">
        <v>66</v>
      </c>
      <c r="L144" s="8"/>
      <c r="M144" s="461">
        <f>+(J144-I144)/I144</f>
        <v>-5.0109824030991309E-4</v>
      </c>
      <c r="N144" s="8"/>
      <c r="O144" s="462">
        <v>1562592</v>
      </c>
      <c r="P144" s="420">
        <v>5552817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12062.623</v>
      </c>
      <c r="J146" s="470">
        <v>11968.504000000001</v>
      </c>
      <c r="K146" s="182" t="s">
        <v>66</v>
      </c>
      <c r="M146" s="175">
        <f>+(J146-I146)/I146</f>
        <v>-7.8025318373954634E-3</v>
      </c>
      <c r="O146" s="415" t="s">
        <v>66</v>
      </c>
      <c r="P146" s="420">
        <v>13163524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211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9"/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P1:P3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showWhiteSpace="0" topLeftCell="A58" workbookViewId="0">
      <selection activeCell="A77" sqref="A77:XFD77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7109375" style="474" customWidth="1"/>
    <col min="9" max="9" width="14" style="474" customWidth="1"/>
    <col min="10" max="10" width="14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2851562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178.02199999999999</v>
      </c>
      <c r="J6" s="16">
        <v>178.04599999999999</v>
      </c>
      <c r="K6" s="17"/>
      <c r="L6" s="17"/>
      <c r="M6" s="18"/>
      <c r="N6" s="17"/>
      <c r="O6" s="1"/>
      <c r="P6" s="19">
        <v>593891906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121.10299999999999</v>
      </c>
      <c r="J7" s="28">
        <v>121.12</v>
      </c>
      <c r="K7" s="17"/>
      <c r="L7" s="17"/>
      <c r="M7" s="18"/>
      <c r="N7" s="17"/>
      <c r="O7" s="1"/>
      <c r="P7" s="29">
        <v>242907523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103.074</v>
      </c>
      <c r="J8" s="28">
        <v>103.087</v>
      </c>
      <c r="K8" s="17"/>
      <c r="L8" s="17"/>
      <c r="M8" s="18"/>
      <c r="N8" s="17"/>
      <c r="O8" s="1"/>
      <c r="P8" s="35">
        <v>71018195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106.205</v>
      </c>
      <c r="J9" s="28">
        <v>106.22199999999999</v>
      </c>
      <c r="K9" s="17"/>
      <c r="L9" s="17"/>
      <c r="M9" s="18"/>
      <c r="N9" s="17"/>
      <c r="P9" s="19">
        <v>26461527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106.48099999999999</v>
      </c>
      <c r="J10" s="28">
        <v>106.496</v>
      </c>
      <c r="K10" s="17"/>
      <c r="L10" s="17"/>
      <c r="M10" s="18"/>
      <c r="N10" s="17"/>
      <c r="O10" s="44"/>
      <c r="P10" s="45">
        <v>10869327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100.63500000000001</v>
      </c>
      <c r="J11" s="28">
        <v>100.651</v>
      </c>
      <c r="K11" s="17"/>
      <c r="L11" s="17"/>
      <c r="M11" s="18"/>
      <c r="N11" s="17"/>
      <c r="O11" s="44"/>
      <c r="P11" s="45">
        <v>2937301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15.882</v>
      </c>
      <c r="J13" s="55">
        <v>15.884</v>
      </c>
      <c r="K13" s="17"/>
      <c r="L13" s="17"/>
      <c r="M13" s="18"/>
      <c r="N13" s="17"/>
      <c r="O13" s="1"/>
      <c r="P13" s="56">
        <v>78956902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116.083</v>
      </c>
      <c r="J14" s="27">
        <v>116.09699999999999</v>
      </c>
      <c r="K14" s="17"/>
      <c r="L14" s="17"/>
      <c r="M14" s="18"/>
      <c r="N14" s="17"/>
      <c r="O14" s="17"/>
      <c r="P14" s="64">
        <v>2890480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1.133</v>
      </c>
      <c r="J15" s="27">
        <v>1.133</v>
      </c>
      <c r="K15" s="67"/>
      <c r="L15" s="68"/>
      <c r="M15" s="18"/>
      <c r="N15" s="17"/>
      <c r="O15" s="39"/>
      <c r="P15" s="56">
        <v>7413769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104.852</v>
      </c>
      <c r="J16" s="74">
        <v>104.866</v>
      </c>
      <c r="K16" s="17"/>
      <c r="L16" s="17"/>
      <c r="M16" s="18"/>
      <c r="N16" s="17"/>
      <c r="O16" s="1"/>
      <c r="P16" s="75">
        <v>11267637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1.635</v>
      </c>
      <c r="J18" s="485">
        <v>1.6359999999999999</v>
      </c>
      <c r="K18" s="68" t="s">
        <v>32</v>
      </c>
      <c r="L18" s="17"/>
      <c r="M18" s="18">
        <f>+(J18-I18)/I18</f>
        <v>6.1162079510696627E-4</v>
      </c>
      <c r="N18" s="17"/>
      <c r="O18" s="82" t="s">
        <v>33</v>
      </c>
      <c r="P18" s="35">
        <v>3460447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43.042000000000002</v>
      </c>
      <c r="J20" s="81">
        <v>43.046999999999997</v>
      </c>
      <c r="K20" s="17"/>
      <c r="L20" s="17"/>
      <c r="M20" s="89"/>
      <c r="N20" s="17"/>
      <c r="O20" s="17"/>
      <c r="P20" s="19">
        <v>62153514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58.128999999999998</v>
      </c>
      <c r="J21" s="34">
        <v>58.136000000000003</v>
      </c>
      <c r="K21" s="17"/>
      <c r="L21" s="17"/>
      <c r="M21" s="89"/>
      <c r="N21" s="17"/>
      <c r="O21" s="17"/>
      <c r="P21" s="19">
        <v>2464365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126.497</v>
      </c>
      <c r="J22" s="27">
        <v>126.491</v>
      </c>
      <c r="K22" s="17"/>
      <c r="L22" s="17"/>
      <c r="M22" s="18"/>
      <c r="N22" s="17"/>
      <c r="O22" s="100"/>
      <c r="P22" s="101">
        <v>10269830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119.337</v>
      </c>
      <c r="J23" s="27">
        <v>119.289</v>
      </c>
      <c r="K23" s="17"/>
      <c r="L23" s="17"/>
      <c r="M23" s="18"/>
      <c r="N23" s="17"/>
      <c r="O23" s="100"/>
      <c r="P23" s="101">
        <v>751407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153.261</v>
      </c>
      <c r="J25" s="55">
        <v>154.297</v>
      </c>
      <c r="K25" s="17"/>
      <c r="L25" s="17"/>
      <c r="M25" s="18"/>
      <c r="N25" s="17"/>
      <c r="O25" s="114"/>
      <c r="P25" s="115">
        <v>1296716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569.87199999999996</v>
      </c>
      <c r="J26" s="27">
        <v>574.16</v>
      </c>
      <c r="K26" s="17"/>
      <c r="L26" s="17"/>
      <c r="M26" s="18"/>
      <c r="N26" s="17"/>
      <c r="O26" s="121"/>
      <c r="P26" s="115">
        <v>738945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130.624</v>
      </c>
      <c r="J27" s="28">
        <v>131.29499999999999</v>
      </c>
      <c r="K27" s="17"/>
      <c r="L27" s="17"/>
      <c r="M27" s="18"/>
      <c r="N27" s="17"/>
      <c r="O27" s="124"/>
      <c r="P27" s="115">
        <v>1520663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136.291</v>
      </c>
      <c r="J28" s="125">
        <v>136.87899999999999</v>
      </c>
      <c r="K28" s="17"/>
      <c r="L28" s="17"/>
      <c r="M28" s="18"/>
      <c r="N28" s="17"/>
      <c r="O28" s="126"/>
      <c r="P28" s="115">
        <v>944190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134.14500000000001</v>
      </c>
      <c r="J29" s="28">
        <v>134.70400000000001</v>
      </c>
      <c r="K29" s="17"/>
      <c r="L29" s="17"/>
      <c r="M29" s="18"/>
      <c r="N29" s="17"/>
      <c r="O29" s="100"/>
      <c r="P29" s="115">
        <v>229132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114.032</v>
      </c>
      <c r="J30" s="28">
        <v>115.017</v>
      </c>
      <c r="K30" s="17"/>
      <c r="L30" s="17"/>
      <c r="M30" s="18"/>
      <c r="N30" s="17"/>
      <c r="O30" s="100"/>
      <c r="P30" s="115">
        <v>278341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117.503</v>
      </c>
      <c r="J31" s="28">
        <v>117.28</v>
      </c>
      <c r="K31" s="17"/>
      <c r="L31" s="17"/>
      <c r="M31" s="18"/>
      <c r="N31" s="17"/>
      <c r="O31" s="100"/>
      <c r="P31" s="115">
        <v>189172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170.941</v>
      </c>
      <c r="J32" s="28">
        <v>170.83099999999999</v>
      </c>
      <c r="K32" s="17"/>
      <c r="L32" s="17"/>
      <c r="M32" s="18"/>
      <c r="N32" s="17"/>
      <c r="O32" s="100"/>
      <c r="P32" s="115">
        <v>598594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97.230999999999995</v>
      </c>
      <c r="J33" s="28">
        <v>97.412999999999997</v>
      </c>
      <c r="K33" s="17"/>
      <c r="L33" s="17"/>
      <c r="M33" s="18"/>
      <c r="N33" s="17"/>
      <c r="O33" s="100"/>
      <c r="P33" s="19">
        <v>1178406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108.99299999999999</v>
      </c>
      <c r="J34" s="28">
        <v>109.23</v>
      </c>
      <c r="K34" s="17"/>
      <c r="L34" s="17"/>
      <c r="M34" s="18"/>
      <c r="N34" s="17"/>
      <c r="O34" s="141" t="s">
        <v>195</v>
      </c>
      <c r="P34" s="115">
        <v>12329604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169.10599999999999</v>
      </c>
      <c r="J35" s="27">
        <v>169.31399999999999</v>
      </c>
      <c r="K35" s="17"/>
      <c r="L35" s="17"/>
      <c r="M35" s="18"/>
      <c r="N35" s="17"/>
      <c r="O35" s="155"/>
      <c r="P35" s="145">
        <v>888055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148.29400000000001</v>
      </c>
      <c r="J36" s="28">
        <v>148.666</v>
      </c>
      <c r="K36" s="17"/>
      <c r="L36" s="17"/>
      <c r="M36" s="18"/>
      <c r="N36" s="17"/>
      <c r="O36" s="144"/>
      <c r="P36" s="145">
        <v>951464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109.303</v>
      </c>
      <c r="J37" s="28">
        <v>109.45</v>
      </c>
      <c r="K37" s="17"/>
      <c r="L37" s="17"/>
      <c r="M37" s="18"/>
      <c r="N37" s="17"/>
      <c r="O37" s="155"/>
      <c r="P37" s="145">
        <v>124773</v>
      </c>
      <c r="Q37" s="20"/>
    </row>
    <row r="38" spans="1:20" ht="15" customHeight="1" thickTop="1" thickBot="1">
      <c r="B38" s="116">
        <f t="shared" si="2"/>
        <v>29</v>
      </c>
      <c r="C38" s="156" t="s">
        <v>215</v>
      </c>
      <c r="D38" s="157" t="s">
        <v>58</v>
      </c>
      <c r="E38" s="158">
        <v>40690</v>
      </c>
      <c r="F38" s="152"/>
      <c r="G38" s="159"/>
      <c r="H38" s="160">
        <v>107.196</v>
      </c>
      <c r="I38" s="28">
        <v>118.30500000000001</v>
      </c>
      <c r="J38" s="27" t="s">
        <v>210</v>
      </c>
      <c r="K38" s="17"/>
      <c r="L38" s="17"/>
      <c r="M38" s="18"/>
      <c r="N38" s="17"/>
      <c r="O38" s="155"/>
      <c r="P38" s="145">
        <v>160892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22.975000000000001</v>
      </c>
      <c r="J39" s="74">
        <v>22.95</v>
      </c>
      <c r="K39" s="68"/>
      <c r="L39" s="17"/>
      <c r="M39" s="18"/>
      <c r="N39" s="17"/>
      <c r="O39" s="141"/>
      <c r="P39" s="115">
        <v>43472501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2254.3980000000001</v>
      </c>
      <c r="J41" s="491">
        <v>2271.2359999999999</v>
      </c>
      <c r="K41" s="174" t="s">
        <v>63</v>
      </c>
      <c r="M41" s="175">
        <f t="shared" ref="M41" si="3">+(J41-I41)/I41</f>
        <v>7.4689562357665934E-3</v>
      </c>
      <c r="O41" s="176" t="s">
        <v>63</v>
      </c>
      <c r="P41" s="75">
        <v>8321810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129.804</v>
      </c>
      <c r="J42" s="27">
        <v>130.25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64492682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163.23099999999999</v>
      </c>
      <c r="J43" s="28">
        <v>162.95500000000001</v>
      </c>
      <c r="K43" s="182" t="s">
        <v>66</v>
      </c>
      <c r="M43" s="175" t="e">
        <f>+(#REF!-#REF!)/#REF!</f>
        <v>#REF!</v>
      </c>
      <c r="O43" s="183" t="s">
        <v>66</v>
      </c>
      <c r="P43" s="184">
        <v>74959455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193.42500000000001</v>
      </c>
      <c r="J44" s="28">
        <v>195.84899999999999</v>
      </c>
      <c r="K44" s="182" t="s">
        <v>66</v>
      </c>
      <c r="M44" s="175" t="e">
        <f>+(#REF!-#REF!)/#REF!</f>
        <v>#REF!</v>
      </c>
      <c r="O44" s="183" t="s">
        <v>66</v>
      </c>
      <c r="P44" s="184">
        <v>1639843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18.542999999999999</v>
      </c>
      <c r="J45" s="28">
        <v>18.393000000000001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17071870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7" t="s">
        <v>210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2.8340000000000001</v>
      </c>
      <c r="J47" s="489">
        <v>2.831</v>
      </c>
      <c r="K47" s="182"/>
      <c r="M47" s="175">
        <f t="shared" ref="M47:M48" si="5">+(J47-I47)/I47</f>
        <v>-1.0585744530699061E-3</v>
      </c>
      <c r="O47" s="186" t="s">
        <v>32</v>
      </c>
      <c r="P47" s="184">
        <v>11036522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2.4590000000000001</v>
      </c>
      <c r="J48" s="490">
        <v>2.46</v>
      </c>
      <c r="K48" s="187" t="s">
        <v>32</v>
      </c>
      <c r="M48" s="175">
        <f t="shared" si="5"/>
        <v>4.0666937779580719E-4</v>
      </c>
      <c r="O48" s="188" t="s">
        <v>32</v>
      </c>
      <c r="P48" s="189">
        <v>8788481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1.2250000000000001</v>
      </c>
      <c r="K49" s="191" t="s">
        <v>74</v>
      </c>
      <c r="M49" s="175">
        <f>+(P49-I49)/I49</f>
        <v>2186457.4013050571</v>
      </c>
      <c r="O49" s="192" t="s">
        <v>74</v>
      </c>
      <c r="P49" s="189">
        <v>2680598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1.1579999999999999</v>
      </c>
      <c r="K50" s="191"/>
      <c r="M50" s="195">
        <f t="shared" ref="M50:M57" si="6">+(J50-I50)/I50</f>
        <v>-8.6281276962908704E-4</v>
      </c>
      <c r="O50" s="192" t="s">
        <v>74</v>
      </c>
      <c r="P50" s="101">
        <v>683121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1.165</v>
      </c>
      <c r="K51" s="191"/>
      <c r="M51" s="195">
        <f t="shared" si="6"/>
        <v>8.5910652920971815E-4</v>
      </c>
      <c r="O51" s="192" t="s">
        <v>74</v>
      </c>
      <c r="P51" s="101">
        <v>684663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1.1599999999999999</v>
      </c>
      <c r="K52" s="191"/>
      <c r="M52" s="195">
        <f t="shared" si="6"/>
        <v>1.7271157167530241E-3</v>
      </c>
      <c r="O52" s="192" t="s">
        <v>74</v>
      </c>
      <c r="P52" s="101">
        <v>678004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124.953</v>
      </c>
      <c r="J53" s="201">
        <v>124.459</v>
      </c>
      <c r="K53" s="191"/>
      <c r="M53" s="195">
        <f t="shared" si="6"/>
        <v>-3.9534865109281071E-3</v>
      </c>
      <c r="O53" s="202" t="s">
        <v>66</v>
      </c>
      <c r="P53" s="189">
        <v>19532291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126.621</v>
      </c>
      <c r="J54" s="208">
        <v>126.277</v>
      </c>
      <c r="K54" s="191"/>
      <c r="M54" s="195">
        <f t="shared" si="6"/>
        <v>-2.7167689403810908E-3</v>
      </c>
      <c r="O54" s="202" t="s">
        <v>66</v>
      </c>
      <c r="P54" s="189">
        <v>143956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1106.2329999999999</v>
      </c>
      <c r="J55" s="490">
        <v>1100.28</v>
      </c>
      <c r="K55" s="191"/>
      <c r="M55" s="195" t="e">
        <f>+(I55-#REF!)/#REF!</f>
        <v>#REF!</v>
      </c>
      <c r="O55" s="176" t="s">
        <v>63</v>
      </c>
      <c r="P55" s="189">
        <v>5501402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11.403</v>
      </c>
      <c r="J56" s="214">
        <v>11.298</v>
      </c>
      <c r="K56" s="191"/>
      <c r="M56" s="195">
        <f t="shared" si="6"/>
        <v>-9.2081031307551017E-3</v>
      </c>
      <c r="O56" s="202" t="s">
        <v>66</v>
      </c>
      <c r="P56" s="215">
        <v>4590575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10.738</v>
      </c>
      <c r="J57" s="220">
        <v>10.612</v>
      </c>
      <c r="K57" s="191"/>
      <c r="M57" s="195">
        <f t="shared" si="6"/>
        <v>-1.1734028683181174E-2</v>
      </c>
      <c r="O57" s="202" t="s">
        <v>66</v>
      </c>
      <c r="P57" s="221">
        <v>11013212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108.836</v>
      </c>
      <c r="J63" s="231">
        <v>108.85</v>
      </c>
      <c r="K63" s="17"/>
      <c r="L63" s="18"/>
      <c r="M63" s="17"/>
      <c r="N63" s="232"/>
      <c r="O63" s="232"/>
      <c r="P63" s="189">
        <v>99680498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102.916</v>
      </c>
      <c r="J64" s="213">
        <v>102.926</v>
      </c>
      <c r="K64" s="17"/>
      <c r="L64" s="18"/>
      <c r="M64" s="17"/>
      <c r="N64" s="237"/>
      <c r="O64" s="237"/>
      <c r="P64" s="67">
        <v>131749190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105.215</v>
      </c>
      <c r="J65" s="213">
        <v>105.23</v>
      </c>
      <c r="K65" s="17"/>
      <c r="L65" s="18"/>
      <c r="M65" s="17"/>
      <c r="N65" s="237"/>
      <c r="O65" s="237"/>
      <c r="P65" s="67">
        <v>57590299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103.276</v>
      </c>
      <c r="J66" s="213">
        <v>103.291</v>
      </c>
      <c r="K66" s="17"/>
      <c r="L66" s="18"/>
      <c r="M66" s="17"/>
      <c r="N66" s="248"/>
      <c r="O66" s="248"/>
      <c r="P66" s="67">
        <v>153535427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104.827</v>
      </c>
      <c r="J67" s="213">
        <v>104.84399999999999</v>
      </c>
      <c r="K67" s="17"/>
      <c r="L67" s="18"/>
      <c r="M67" s="17"/>
      <c r="N67" s="250"/>
      <c r="O67" s="250"/>
      <c r="P67" s="67">
        <v>71233293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107.502</v>
      </c>
      <c r="J68" s="213">
        <v>107.515</v>
      </c>
      <c r="K68" s="17"/>
      <c r="L68" s="18"/>
      <c r="M68" s="17"/>
      <c r="N68" s="250"/>
      <c r="O68" s="250"/>
      <c r="P68" s="67">
        <v>33867390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105.28100000000001</v>
      </c>
      <c r="J69" s="213">
        <v>105.29600000000001</v>
      </c>
      <c r="K69" s="17"/>
      <c r="L69" s="18"/>
      <c r="M69" s="17"/>
      <c r="N69" s="254"/>
      <c r="O69" s="254"/>
      <c r="P69" s="67">
        <v>312796359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101.92400000000001</v>
      </c>
      <c r="J70" s="213">
        <v>101.935</v>
      </c>
      <c r="K70" s="17"/>
      <c r="L70" s="18"/>
      <c r="M70" s="17"/>
      <c r="N70" s="254"/>
      <c r="O70" s="254"/>
      <c r="P70" s="67">
        <v>219813792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103.66200000000001</v>
      </c>
      <c r="J71" s="213">
        <v>103.67100000000001</v>
      </c>
      <c r="K71" s="17"/>
      <c r="L71" s="18"/>
      <c r="M71" s="17"/>
      <c r="N71" s="232"/>
      <c r="O71" s="232"/>
      <c r="P71" s="45">
        <v>4178680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104.863</v>
      </c>
      <c r="J72" s="213">
        <v>104.878</v>
      </c>
      <c r="K72" s="17"/>
      <c r="L72" s="18"/>
      <c r="M72" s="17"/>
      <c r="N72" s="44"/>
      <c r="O72" s="44"/>
      <c r="P72" s="45">
        <v>23551131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103.569</v>
      </c>
      <c r="J73" s="213">
        <v>103.58199999999999</v>
      </c>
      <c r="K73" s="17"/>
      <c r="L73" s="18"/>
      <c r="M73" s="17"/>
      <c r="N73" s="250"/>
      <c r="O73" s="250"/>
      <c r="P73" s="67">
        <v>3923926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107.505</v>
      </c>
      <c r="J74" s="213">
        <v>107.521</v>
      </c>
      <c r="K74" s="17"/>
      <c r="L74" s="18"/>
      <c r="M74" s="17"/>
      <c r="N74" s="250"/>
      <c r="O74" s="250"/>
      <c r="P74" s="215">
        <v>48197687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105.264</v>
      </c>
      <c r="J75" s="213">
        <v>105.276</v>
      </c>
      <c r="K75" s="8"/>
      <c r="L75" s="256"/>
      <c r="M75" s="8"/>
      <c r="N75" s="257"/>
      <c r="O75" s="257"/>
      <c r="P75" s="258">
        <v>206117500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103.943</v>
      </c>
      <c r="J76" s="213">
        <v>103.953</v>
      </c>
      <c r="K76" s="17"/>
      <c r="L76" s="18"/>
      <c r="M76" s="17"/>
      <c r="N76" s="254"/>
      <c r="O76" s="254"/>
      <c r="P76" s="261">
        <v>19286238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103.45399999999999</v>
      </c>
      <c r="J77" s="213">
        <v>103.46899999999999</v>
      </c>
      <c r="K77" s="17"/>
      <c r="L77" s="18"/>
      <c r="M77" s="17"/>
      <c r="N77" s="263"/>
      <c r="O77" s="263"/>
      <c r="P77" s="261">
        <v>427399751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104.56399999999999</v>
      </c>
      <c r="J78" s="213">
        <v>104.575</v>
      </c>
      <c r="K78" s="17"/>
      <c r="L78" s="18"/>
      <c r="M78" s="17"/>
      <c r="N78" s="250"/>
      <c r="O78" s="250"/>
      <c r="P78" s="261">
        <v>9176643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103.30800000000001</v>
      </c>
      <c r="J79" s="213">
        <v>103.32299999999999</v>
      </c>
      <c r="K79" s="17"/>
      <c r="L79" s="18"/>
      <c r="M79" s="17"/>
      <c r="N79" s="263"/>
      <c r="O79" s="263"/>
      <c r="P79" s="268">
        <v>117266767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104.312</v>
      </c>
      <c r="J80" s="212">
        <v>104.325</v>
      </c>
      <c r="K80" s="17"/>
      <c r="L80" s="18"/>
      <c r="M80" s="17"/>
      <c r="N80" s="254"/>
      <c r="O80" s="254"/>
      <c r="P80" s="261">
        <v>75063845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105.64100000000001</v>
      </c>
      <c r="J81" s="213">
        <v>105.654</v>
      </c>
      <c r="K81" s="17"/>
      <c r="L81" s="18"/>
      <c r="M81" s="17"/>
      <c r="N81" s="254"/>
      <c r="O81" s="254"/>
      <c r="P81" s="261">
        <v>3428682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103.343</v>
      </c>
      <c r="J82" s="213">
        <v>103.35899999999999</v>
      </c>
      <c r="K82" s="17"/>
      <c r="L82" s="18"/>
      <c r="M82" s="17"/>
      <c r="N82" s="250"/>
      <c r="O82" s="250"/>
      <c r="P82" s="273">
        <v>344762209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103.199</v>
      </c>
      <c r="J83" s="213">
        <v>103.211</v>
      </c>
      <c r="K83" s="17"/>
      <c r="L83" s="18"/>
      <c r="M83" s="17"/>
      <c r="N83" s="250"/>
      <c r="O83" s="250"/>
      <c r="P83" s="273">
        <v>11251059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105.85</v>
      </c>
      <c r="J84" s="213">
        <v>105.863</v>
      </c>
      <c r="K84" s="17"/>
      <c r="L84" s="18"/>
      <c r="M84" s="17"/>
      <c r="N84" s="254"/>
      <c r="O84" s="254"/>
      <c r="P84" s="273">
        <v>24807636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102.67700000000001</v>
      </c>
      <c r="J85" s="74">
        <v>102.688</v>
      </c>
      <c r="K85" s="17"/>
      <c r="L85" s="18"/>
      <c r="M85" s="17"/>
      <c r="N85" s="250"/>
      <c r="O85" s="250"/>
      <c r="P85" s="273">
        <v>94847968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10.66</v>
      </c>
      <c r="J87" s="284">
        <v>10.661</v>
      </c>
      <c r="K87" s="17"/>
      <c r="L87" s="18"/>
      <c r="M87" s="17"/>
      <c r="N87" s="285"/>
      <c r="O87" s="285"/>
      <c r="P87" s="286">
        <v>4891817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103.687</v>
      </c>
      <c r="J88" s="289">
        <v>103.69799999999999</v>
      </c>
      <c r="L88" s="175"/>
      <c r="M88" s="1"/>
      <c r="N88" s="285"/>
      <c r="O88" s="285"/>
      <c r="P88" s="290">
        <v>2712847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104.078</v>
      </c>
      <c r="J89" s="294">
        <v>104.093</v>
      </c>
      <c r="K89" s="17"/>
      <c r="L89" s="18"/>
      <c r="M89" s="17"/>
      <c r="N89" s="295"/>
      <c r="O89" s="295"/>
      <c r="P89" s="75">
        <v>7917001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105.227</v>
      </c>
      <c r="J90" s="294">
        <v>105.24</v>
      </c>
      <c r="K90" s="17"/>
      <c r="L90" s="18"/>
      <c r="M90" s="17"/>
      <c r="N90" s="295"/>
      <c r="O90" s="295" t="s">
        <v>202</v>
      </c>
      <c r="P90" s="29">
        <v>3137848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10.461</v>
      </c>
      <c r="J91" s="306">
        <v>10.462999999999999</v>
      </c>
      <c r="K91" s="17"/>
      <c r="L91" s="18"/>
      <c r="M91" s="17"/>
      <c r="N91" s="144"/>
      <c r="O91" s="144"/>
      <c r="P91" s="495">
        <v>5852419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100.423</v>
      </c>
      <c r="J93" s="502">
        <v>100.50700000000001</v>
      </c>
      <c r="K93" s="17"/>
      <c r="L93" s="18"/>
      <c r="M93" s="17"/>
      <c r="N93" s="295"/>
      <c r="O93" s="176" t="s">
        <v>63</v>
      </c>
      <c r="P93" s="75">
        <v>551584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59.92</v>
      </c>
      <c r="J95" s="231">
        <v>59.826000000000001</v>
      </c>
      <c r="K95" s="17"/>
      <c r="L95" s="17"/>
      <c r="M95" s="18"/>
      <c r="N95" s="17"/>
      <c r="O95" s="285"/>
      <c r="P95" s="101">
        <v>5603674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771651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520991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101.63500000000001</v>
      </c>
      <c r="J98" s="28">
        <v>101.66200000000001</v>
      </c>
      <c r="K98" s="17"/>
      <c r="L98" s="17"/>
      <c r="M98" s="18"/>
      <c r="N98" s="17"/>
      <c r="O98" s="321"/>
      <c r="P98" s="101">
        <v>2715721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18.571999999999999</v>
      </c>
      <c r="J99" s="28">
        <v>18.552</v>
      </c>
      <c r="K99" s="322"/>
      <c r="L99" s="62"/>
      <c r="M99" s="62"/>
      <c r="N99" s="323"/>
      <c r="O99" s="324"/>
      <c r="P99" s="101">
        <v>1190344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309.31099999999998</v>
      </c>
      <c r="J100" s="28">
        <v>308.74099999999999</v>
      </c>
      <c r="K100" s="17"/>
      <c r="L100" s="17"/>
      <c r="M100" s="18"/>
      <c r="N100" s="17"/>
      <c r="O100" s="114"/>
      <c r="P100" s="101">
        <v>15446603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30.41</v>
      </c>
      <c r="J101" s="27">
        <v>30.402000000000001</v>
      </c>
      <c r="K101" s="17"/>
      <c r="L101" s="17"/>
      <c r="M101" s="18"/>
      <c r="N101" s="17"/>
      <c r="O101" s="114"/>
      <c r="P101" s="101">
        <v>4355236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2470.078</v>
      </c>
      <c r="J102" s="27">
        <v>2475.3449999999998</v>
      </c>
      <c r="K102" s="17"/>
      <c r="L102" s="17"/>
      <c r="M102" s="18"/>
      <c r="N102" s="17"/>
      <c r="O102" s="114"/>
      <c r="P102" s="101">
        <v>3992732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77.248999999999995</v>
      </c>
      <c r="J103" s="28">
        <v>77.194999999999993</v>
      </c>
      <c r="K103" s="17"/>
      <c r="L103" s="17"/>
      <c r="M103" s="18"/>
      <c r="N103" s="17"/>
      <c r="O103" s="100"/>
      <c r="P103" s="101">
        <v>1355635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57.612000000000002</v>
      </c>
      <c r="J104" s="28">
        <v>57.573</v>
      </c>
      <c r="K104" s="17"/>
      <c r="L104" s="17"/>
      <c r="M104" s="18"/>
      <c r="N104" s="17"/>
      <c r="O104" s="100"/>
      <c r="P104" s="101">
        <v>1170763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117.373</v>
      </c>
      <c r="J105" s="28">
        <v>117.49</v>
      </c>
      <c r="K105" s="17"/>
      <c r="L105" s="17"/>
      <c r="M105" s="18"/>
      <c r="N105" s="17"/>
      <c r="O105" s="285"/>
      <c r="P105" s="411">
        <v>1838255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103.101</v>
      </c>
      <c r="J106" s="340">
        <v>103.11</v>
      </c>
      <c r="K106" s="17"/>
      <c r="L106" s="17"/>
      <c r="M106" s="18"/>
      <c r="N106" s="17"/>
      <c r="O106" s="100"/>
      <c r="P106" s="504">
        <v>2397740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212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231">
        <v>10.803000000000001</v>
      </c>
      <c r="J108" s="318" t="s">
        <v>135</v>
      </c>
      <c r="K108" s="17"/>
      <c r="L108" s="18"/>
      <c r="M108" s="17"/>
      <c r="N108" s="68"/>
      <c r="O108" s="100"/>
      <c r="P108" s="342">
        <v>78184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11.518000000000001</v>
      </c>
      <c r="J109" s="349">
        <v>11.523999999999999</v>
      </c>
      <c r="K109" s="17"/>
      <c r="L109" s="18"/>
      <c r="M109" s="17"/>
      <c r="N109" s="68"/>
      <c r="O109" s="100"/>
      <c r="P109" s="115">
        <v>899425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213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49">
        <v>14.82</v>
      </c>
      <c r="J110" s="318" t="s">
        <v>135</v>
      </c>
      <c r="K110" s="17"/>
      <c r="L110" s="18"/>
      <c r="M110" s="17"/>
      <c r="N110" s="68"/>
      <c r="O110" s="100"/>
      <c r="P110" s="115">
        <v>103780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14.212999999999999</v>
      </c>
      <c r="J111" s="349">
        <v>14.226000000000001</v>
      </c>
      <c r="K111" s="17"/>
      <c r="L111" s="18"/>
      <c r="M111" s="17"/>
      <c r="N111" s="68"/>
      <c r="O111" s="100"/>
      <c r="P111" s="115">
        <v>357075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16.094999999999999</v>
      </c>
      <c r="J112" s="349">
        <v>16.126999999999999</v>
      </c>
      <c r="K112" s="17"/>
      <c r="L112" s="18"/>
      <c r="M112" s="17"/>
      <c r="N112" s="68"/>
      <c r="O112" s="353"/>
      <c r="P112" s="115">
        <v>20762217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13.896000000000001</v>
      </c>
      <c r="J113" s="349">
        <v>13.919</v>
      </c>
      <c r="K113" s="17"/>
      <c r="L113" s="18"/>
      <c r="M113" s="17"/>
      <c r="N113" s="68"/>
      <c r="O113" s="100"/>
      <c r="P113" s="115">
        <v>19404349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159.07599999999999</v>
      </c>
      <c r="J114" s="349">
        <v>158.70599999999999</v>
      </c>
      <c r="K114" s="17"/>
      <c r="L114" s="18"/>
      <c r="M114" s="17"/>
      <c r="N114" s="68"/>
      <c r="O114" s="100"/>
      <c r="P114" s="115">
        <v>1214896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148.33199999999999</v>
      </c>
      <c r="J115" s="349">
        <v>148.07300000000001</v>
      </c>
      <c r="K115" s="17"/>
      <c r="L115" s="18"/>
      <c r="M115" s="17"/>
      <c r="N115" s="68"/>
      <c r="O115" s="100"/>
      <c r="P115" s="115">
        <v>604141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8.875</v>
      </c>
      <c r="J116" s="348">
        <v>8.8710000000000004</v>
      </c>
      <c r="K116" s="17"/>
      <c r="L116" s="18"/>
      <c r="M116" s="17"/>
      <c r="N116" s="68"/>
      <c r="O116" s="360"/>
      <c r="P116" s="115">
        <v>1042090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123.214</v>
      </c>
      <c r="J117" s="349">
        <v>122.8</v>
      </c>
      <c r="K117" s="17"/>
      <c r="L117" s="18"/>
      <c r="M117" s="17"/>
      <c r="N117" s="68"/>
      <c r="O117" s="362"/>
      <c r="P117" s="115">
        <v>202499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87.704999999999998</v>
      </c>
      <c r="J118" s="349">
        <v>87.634</v>
      </c>
      <c r="K118" s="17"/>
      <c r="L118" s="17"/>
      <c r="M118" s="18"/>
      <c r="N118" s="17"/>
      <c r="O118" s="100"/>
      <c r="P118" s="115">
        <v>469460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89.744</v>
      </c>
      <c r="J119" s="348">
        <v>89.677000000000007</v>
      </c>
      <c r="K119" s="17"/>
      <c r="L119" s="17"/>
      <c r="M119" s="18"/>
      <c r="N119" s="17"/>
      <c r="O119" s="114"/>
      <c r="P119" s="115">
        <v>186260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99.623000000000005</v>
      </c>
      <c r="J120" s="348">
        <v>99.921000000000006</v>
      </c>
      <c r="K120" s="371"/>
      <c r="L120" s="372"/>
      <c r="M120" s="371"/>
      <c r="N120" s="373"/>
      <c r="O120" s="362"/>
      <c r="P120" s="115">
        <v>2605339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109.88800000000001</v>
      </c>
      <c r="J121" s="349">
        <v>109.63</v>
      </c>
      <c r="K121" s="377"/>
      <c r="L121" s="378"/>
      <c r="M121" s="377"/>
      <c r="N121" s="379"/>
      <c r="O121" s="380"/>
      <c r="P121" s="381">
        <v>4890955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95.924999999999997</v>
      </c>
      <c r="J122" s="349">
        <v>95.834999999999994</v>
      </c>
      <c r="K122" s="377"/>
      <c r="L122" s="378"/>
      <c r="M122" s="377"/>
      <c r="N122" s="379"/>
      <c r="O122" s="380"/>
      <c r="P122" s="381">
        <v>762662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10.198</v>
      </c>
      <c r="J123" s="349">
        <v>10.207000000000001</v>
      </c>
      <c r="K123" s="387"/>
      <c r="L123" s="378"/>
      <c r="M123" s="387"/>
      <c r="N123" s="379"/>
      <c r="O123" s="388"/>
      <c r="P123" s="381">
        <v>570741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101.587</v>
      </c>
      <c r="J124" s="348">
        <v>101.44499999999999</v>
      </c>
      <c r="K124" s="390"/>
      <c r="L124" s="391"/>
      <c r="M124" s="390"/>
      <c r="N124" s="392"/>
      <c r="P124" s="393">
        <v>1041939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162.50299999999999</v>
      </c>
      <c r="J125" s="340">
        <v>162.297</v>
      </c>
      <c r="K125" s="503"/>
      <c r="L125" s="400"/>
      <c r="M125" s="401"/>
      <c r="N125" s="400"/>
      <c r="O125" s="402"/>
      <c r="P125" s="393">
        <v>53225617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112.559</v>
      </c>
      <c r="J127" s="487">
        <v>112.178</v>
      </c>
      <c r="K127" s="191" t="s">
        <v>74</v>
      </c>
      <c r="M127" s="175">
        <f>+(J127-I127)/I127</f>
        <v>-3.384891479135389E-3</v>
      </c>
      <c r="O127" s="405" t="s">
        <v>74</v>
      </c>
      <c r="P127" s="115">
        <v>470366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112.295</v>
      </c>
      <c r="J128" s="486">
        <v>112.184</v>
      </c>
      <c r="K128" s="174" t="s">
        <v>63</v>
      </c>
      <c r="M128" s="175" t="e">
        <f>+(#REF!-I128)/I128</f>
        <v>#REF!</v>
      </c>
      <c r="O128" s="410" t="s">
        <v>63</v>
      </c>
      <c r="P128" s="411">
        <v>840936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122.123</v>
      </c>
      <c r="J129" s="486">
        <v>121.19799999999999</v>
      </c>
      <c r="K129" s="174" t="s">
        <v>63</v>
      </c>
      <c r="M129" s="175">
        <f t="shared" ref="M129:M134" si="12">+(J129-I129)/I129</f>
        <v>-7.5743307976385392E-3</v>
      </c>
      <c r="O129" s="410" t="s">
        <v>63</v>
      </c>
      <c r="P129" s="101">
        <v>550603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206.84399999999999</v>
      </c>
      <c r="J130" s="253">
        <v>207.28800000000001</v>
      </c>
      <c r="K130" s="182" t="s">
        <v>66</v>
      </c>
      <c r="M130" s="175">
        <f t="shared" si="12"/>
        <v>2.1465452224865931E-3</v>
      </c>
      <c r="O130" s="415" t="s">
        <v>66</v>
      </c>
      <c r="P130" s="416">
        <v>3062472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187.536</v>
      </c>
      <c r="J131" s="417">
        <v>188.02600000000001</v>
      </c>
      <c r="K131" s="68" t="s">
        <v>66</v>
      </c>
      <c r="L131" s="17"/>
      <c r="M131" s="18">
        <f t="shared" si="12"/>
        <v>2.6128316696528084E-3</v>
      </c>
      <c r="N131" s="17"/>
      <c r="O131" s="418" t="s">
        <v>66</v>
      </c>
      <c r="P131" s="115">
        <v>3218257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163.72300000000001</v>
      </c>
      <c r="J132" s="417">
        <v>163.339</v>
      </c>
      <c r="K132" s="68" t="s">
        <v>66</v>
      </c>
      <c r="L132" s="17"/>
      <c r="M132" s="18">
        <f t="shared" si="12"/>
        <v>-2.3454248944865079E-3</v>
      </c>
      <c r="N132" s="17"/>
      <c r="O132" s="418" t="s">
        <v>66</v>
      </c>
      <c r="P132" s="115">
        <v>20710348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23.645</v>
      </c>
      <c r="J133" s="417">
        <v>24.05</v>
      </c>
      <c r="K133" s="182" t="s">
        <v>66</v>
      </c>
      <c r="M133" s="175">
        <f t="shared" si="12"/>
        <v>1.7128356946500365E-2</v>
      </c>
      <c r="O133" s="415" t="s">
        <v>66</v>
      </c>
      <c r="P133" s="115">
        <v>3942619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146.79400000000001</v>
      </c>
      <c r="J134" s="417">
        <v>146.08799999999999</v>
      </c>
      <c r="K134" s="182" t="s">
        <v>66</v>
      </c>
      <c r="M134" s="175">
        <f t="shared" si="12"/>
        <v>-4.809460877147685E-3</v>
      </c>
      <c r="O134" s="415" t="s">
        <v>66</v>
      </c>
      <c r="P134" s="115">
        <v>883541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128.24</v>
      </c>
      <c r="J135" s="487">
        <v>128.71899999999999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2022313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9214.3279999999995</v>
      </c>
      <c r="J136" s="417">
        <v>9427.5679999999993</v>
      </c>
      <c r="K136" s="422" t="s">
        <v>66</v>
      </c>
      <c r="L136" s="423"/>
      <c r="M136" s="424">
        <f t="shared" ref="M136" si="13">+(J136-I136)/I136</f>
        <v>2.3142219378342054E-2</v>
      </c>
      <c r="N136" s="423"/>
      <c r="O136" s="415" t="s">
        <v>66</v>
      </c>
      <c r="P136" s="115">
        <v>3554193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76.944999999999993</v>
      </c>
      <c r="J137" s="429">
        <v>76.697999999999993</v>
      </c>
      <c r="K137" s="182" t="s">
        <v>66</v>
      </c>
      <c r="M137" s="175">
        <f>+(J137-I137)/I137</f>
        <v>-3.2100851257391631E-3</v>
      </c>
      <c r="O137" s="430" t="s">
        <v>183</v>
      </c>
      <c r="P137" s="420">
        <v>76698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1052.258</v>
      </c>
      <c r="J138" s="348">
        <v>1049.021</v>
      </c>
      <c r="K138" s="182"/>
      <c r="M138" s="195">
        <f t="shared" ref="M138:M142" si="14">+(J138-I138)/I138</f>
        <v>-3.0762417582000613E-3</v>
      </c>
      <c r="O138" s="415" t="s">
        <v>66</v>
      </c>
      <c r="P138" s="420">
        <v>8134106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6015.3580000000002</v>
      </c>
      <c r="J139" s="348">
        <v>5975.7120000000004</v>
      </c>
      <c r="K139" s="182"/>
      <c r="M139" s="195">
        <f t="shared" si="14"/>
        <v>-6.5907964247513993E-3</v>
      </c>
      <c r="O139" s="415" t="s">
        <v>66</v>
      </c>
      <c r="P139" s="420">
        <v>38250532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5242.6760000000004</v>
      </c>
      <c r="J140" s="439">
        <v>5209.51</v>
      </c>
      <c r="K140" s="440"/>
      <c r="L140" s="441"/>
      <c r="M140" s="442">
        <f t="shared" si="14"/>
        <v>-6.3261586258620914E-3</v>
      </c>
      <c r="N140" s="441"/>
      <c r="O140" s="443" t="s">
        <v>187</v>
      </c>
      <c r="P140" s="115">
        <v>5001130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92.831999999999994</v>
      </c>
      <c r="J141" s="487">
        <v>92.283000000000001</v>
      </c>
      <c r="K141" s="449"/>
      <c r="L141" s="450"/>
      <c r="M141" s="451">
        <f t="shared" si="14"/>
        <v>-5.9139089968975401E-3</v>
      </c>
      <c r="N141" s="450"/>
      <c r="O141" s="405" t="s">
        <v>74</v>
      </c>
      <c r="P141" s="510">
        <v>2160528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>
        <v>5000</v>
      </c>
      <c r="J142" s="488">
        <v>5000</v>
      </c>
      <c r="K142" s="449"/>
      <c r="L142" s="450"/>
      <c r="M142" s="451">
        <f t="shared" si="14"/>
        <v>0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119.67700000000001</v>
      </c>
      <c r="J144" s="460">
        <v>119.87</v>
      </c>
      <c r="K144" s="222" t="s">
        <v>66</v>
      </c>
      <c r="L144" s="8"/>
      <c r="M144" s="461">
        <f>+(J144-I144)/I144</f>
        <v>1.6126741144914883E-3</v>
      </c>
      <c r="N144" s="8"/>
      <c r="O144" s="462">
        <v>1562592</v>
      </c>
      <c r="P144" s="420">
        <v>5561735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12062.623</v>
      </c>
      <c r="J146" s="470">
        <v>11968.504000000001</v>
      </c>
      <c r="K146" s="182" t="s">
        <v>66</v>
      </c>
      <c r="M146" s="175">
        <f>+(J146-I146)/I146</f>
        <v>-7.8025318373954634E-3</v>
      </c>
      <c r="O146" s="415" t="s">
        <v>66</v>
      </c>
      <c r="P146" s="420">
        <v>13138376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211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1" t="s">
        <v>214</v>
      </c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autoFilter ref="P1:P593"/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3"/>
  <sheetViews>
    <sheetView tabSelected="1" showWhiteSpace="0" topLeftCell="A91" workbookViewId="0">
      <selection activeCell="P110" sqref="P110"/>
    </sheetView>
  </sheetViews>
  <sheetFormatPr baseColWidth="10" defaultColWidth="11.42578125" defaultRowHeight="15"/>
  <cols>
    <col min="1" max="1" width="3.5703125" style="4" customWidth="1"/>
    <col min="2" max="2" width="4.5703125" style="479" customWidth="1"/>
    <col min="3" max="3" width="38.140625" style="472" customWidth="1"/>
    <col min="4" max="4" width="30.85546875" style="472" customWidth="1"/>
    <col min="5" max="5" width="11.7109375" style="473" hidden="1" customWidth="1"/>
    <col min="6" max="6" width="10.28515625" style="473" hidden="1" customWidth="1"/>
    <col min="7" max="7" width="10.5703125" style="473" hidden="1" customWidth="1"/>
    <col min="8" max="8" width="11.7109375" style="474" hidden="1" customWidth="1"/>
    <col min="9" max="9" width="14" style="474" customWidth="1"/>
    <col min="10" max="10" width="14.5703125" style="47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28515625" style="39" customWidth="1"/>
    <col min="16" max="16" width="21.42578125" style="8" customWidth="1"/>
    <col min="17" max="17" width="9.85546875" style="1" customWidth="1"/>
    <col min="18" max="20" width="11.42578125" style="1"/>
    <col min="21" max="16384" width="11.42578125" style="4"/>
  </cols>
  <sheetData>
    <row r="1" spans="2:20" ht="17.25" customHeight="1" thickTop="1">
      <c r="B1" s="560" t="s">
        <v>0</v>
      </c>
      <c r="C1" s="561"/>
      <c r="D1" s="563" t="s">
        <v>1</v>
      </c>
      <c r="E1" s="582" t="s">
        <v>2</v>
      </c>
      <c r="F1" s="583"/>
      <c r="G1" s="584" t="s">
        <v>3</v>
      </c>
      <c r="H1" s="561"/>
      <c r="I1" s="563" t="s">
        <v>4</v>
      </c>
      <c r="J1" s="575" t="s">
        <v>5</v>
      </c>
      <c r="O1" s="3"/>
      <c r="P1" s="553"/>
    </row>
    <row r="2" spans="2:20" ht="21.75" customHeight="1">
      <c r="B2" s="532"/>
      <c r="C2" s="533"/>
      <c r="D2" s="537"/>
      <c r="E2" s="566"/>
      <c r="F2" s="567"/>
      <c r="G2" s="572"/>
      <c r="H2" s="533"/>
      <c r="I2" s="537"/>
      <c r="J2" s="576"/>
      <c r="O2" s="5"/>
      <c r="P2" s="554"/>
    </row>
    <row r="3" spans="2:20" ht="26.25" customHeight="1" thickBot="1">
      <c r="B3" s="534"/>
      <c r="C3" s="562"/>
      <c r="D3" s="538"/>
      <c r="E3" s="568"/>
      <c r="F3" s="569"/>
      <c r="G3" s="573"/>
      <c r="H3" s="574"/>
      <c r="I3" s="538"/>
      <c r="J3" s="577"/>
      <c r="O3" s="5"/>
      <c r="P3" s="555"/>
    </row>
    <row r="4" spans="2:20" ht="18" customHeight="1" thickTop="1" thickBot="1">
      <c r="B4" s="556" t="s">
        <v>6</v>
      </c>
      <c r="C4" s="557"/>
      <c r="D4" s="557"/>
      <c r="E4" s="557"/>
      <c r="F4" s="557"/>
      <c r="G4" s="557"/>
      <c r="H4" s="557"/>
      <c r="I4" s="557"/>
      <c r="J4" s="558"/>
      <c r="M4" s="6" t="s">
        <v>7</v>
      </c>
      <c r="O4" s="5"/>
      <c r="P4" s="7" t="s">
        <v>8</v>
      </c>
    </row>
    <row r="5" spans="2:20" ht="17.25" customHeight="1" thickTop="1" thickBot="1">
      <c r="B5" s="523" t="s">
        <v>9</v>
      </c>
      <c r="C5" s="524"/>
      <c r="D5" s="524"/>
      <c r="E5" s="524"/>
      <c r="F5" s="524"/>
      <c r="G5" s="524"/>
      <c r="H5" s="524"/>
      <c r="I5" s="524"/>
      <c r="J5" s="559"/>
      <c r="O5" s="5"/>
    </row>
    <row r="6" spans="2:20" ht="17.25" customHeight="1" thickTop="1" thickBot="1">
      <c r="B6" s="9">
        <v>1</v>
      </c>
      <c r="C6" s="10" t="s">
        <v>10</v>
      </c>
      <c r="D6" s="11" t="s">
        <v>11</v>
      </c>
      <c r="E6" s="12">
        <v>33805</v>
      </c>
      <c r="F6" s="13"/>
      <c r="G6" s="14"/>
      <c r="H6" s="15">
        <v>170.852</v>
      </c>
      <c r="I6" s="16">
        <v>178.04599999999999</v>
      </c>
      <c r="J6" s="16">
        <v>178.114</v>
      </c>
      <c r="K6" s="17"/>
      <c r="L6" s="17"/>
      <c r="M6" s="18"/>
      <c r="N6" s="17"/>
      <c r="O6" s="1"/>
      <c r="P6" s="19">
        <v>593405292</v>
      </c>
      <c r="Q6" s="20"/>
    </row>
    <row r="7" spans="2:20" ht="17.25" customHeight="1" thickTop="1" thickBot="1">
      <c r="B7" s="21">
        <f>1+B6</f>
        <v>2</v>
      </c>
      <c r="C7" s="22" t="s">
        <v>12</v>
      </c>
      <c r="D7" s="23" t="s">
        <v>13</v>
      </c>
      <c r="E7" s="24">
        <v>39188</v>
      </c>
      <c r="F7" s="25"/>
      <c r="G7" s="26"/>
      <c r="H7" s="27">
        <v>115.77200000000001</v>
      </c>
      <c r="I7" s="28">
        <v>121.12</v>
      </c>
      <c r="J7" s="28">
        <v>121.172</v>
      </c>
      <c r="K7" s="17"/>
      <c r="L7" s="17"/>
      <c r="M7" s="18"/>
      <c r="N7" s="17"/>
      <c r="O7" s="1"/>
      <c r="P7" s="29">
        <v>242572698</v>
      </c>
      <c r="Q7" s="20"/>
    </row>
    <row r="8" spans="2:20" ht="17.25" customHeight="1" thickTop="1" thickBot="1">
      <c r="B8" s="21">
        <f t="shared" ref="B8:B11" si="0">1+B7</f>
        <v>3</v>
      </c>
      <c r="C8" s="30" t="s">
        <v>14</v>
      </c>
      <c r="D8" s="31" t="s">
        <v>15</v>
      </c>
      <c r="E8" s="24">
        <v>36192</v>
      </c>
      <c r="F8" s="32"/>
      <c r="G8" s="33"/>
      <c r="H8" s="34">
        <v>98.965999999999994</v>
      </c>
      <c r="I8" s="28">
        <v>103.087</v>
      </c>
      <c r="J8" s="28">
        <v>103.128</v>
      </c>
      <c r="K8" s="17"/>
      <c r="L8" s="17"/>
      <c r="M8" s="18"/>
      <c r="N8" s="17"/>
      <c r="O8" s="1"/>
      <c r="P8" s="35">
        <v>71330140</v>
      </c>
      <c r="Q8" s="20"/>
    </row>
    <row r="9" spans="2:20" ht="17.25" customHeight="1" thickTop="1" thickBot="1">
      <c r="B9" s="21">
        <f t="shared" si="0"/>
        <v>4</v>
      </c>
      <c r="C9" s="30" t="s">
        <v>16</v>
      </c>
      <c r="D9" s="36" t="s">
        <v>17</v>
      </c>
      <c r="E9" s="24">
        <v>42996</v>
      </c>
      <c r="F9" s="37"/>
      <c r="G9" s="38"/>
      <c r="H9" s="27">
        <v>101.218</v>
      </c>
      <c r="I9" s="28">
        <v>106.22199999999999</v>
      </c>
      <c r="J9" s="28">
        <v>106.273</v>
      </c>
      <c r="K9" s="17"/>
      <c r="L9" s="17"/>
      <c r="M9" s="18"/>
      <c r="N9" s="17"/>
      <c r="P9" s="19">
        <v>26374119</v>
      </c>
      <c r="Q9" s="20"/>
    </row>
    <row r="10" spans="2:20" ht="17.25" customHeight="1" thickTop="1" thickBot="1">
      <c r="B10" s="21">
        <f t="shared" si="0"/>
        <v>5</v>
      </c>
      <c r="C10" s="40" t="s">
        <v>18</v>
      </c>
      <c r="D10" s="36" t="s">
        <v>19</v>
      </c>
      <c r="E10" s="41">
        <v>37043</v>
      </c>
      <c r="F10" s="506"/>
      <c r="G10" s="507"/>
      <c r="H10" s="43">
        <v>102.288</v>
      </c>
      <c r="I10" s="28">
        <v>106.496</v>
      </c>
      <c r="J10" s="28">
        <v>106.539</v>
      </c>
      <c r="K10" s="17"/>
      <c r="L10" s="17"/>
      <c r="M10" s="18"/>
      <c r="N10" s="17"/>
      <c r="O10" s="44"/>
      <c r="P10" s="45">
        <v>11007718</v>
      </c>
      <c r="Q10" s="20"/>
    </row>
    <row r="11" spans="2:20" ht="17.25" customHeight="1" thickTop="1" thickBot="1">
      <c r="B11" s="21">
        <f t="shared" si="0"/>
        <v>6</v>
      </c>
      <c r="C11" s="40" t="s">
        <v>201</v>
      </c>
      <c r="D11" s="193" t="s">
        <v>79</v>
      </c>
      <c r="E11" s="41">
        <v>43370</v>
      </c>
      <c r="F11" s="42"/>
      <c r="G11" s="505"/>
      <c r="H11" s="43" t="s">
        <v>199</v>
      </c>
      <c r="I11" s="28">
        <v>100.651</v>
      </c>
      <c r="J11" s="28">
        <v>100.69499999999999</v>
      </c>
      <c r="K11" s="17"/>
      <c r="L11" s="17"/>
      <c r="M11" s="18"/>
      <c r="N11" s="17"/>
      <c r="O11" s="44"/>
      <c r="P11" s="45">
        <v>2938391</v>
      </c>
      <c r="Q11" s="20"/>
    </row>
    <row r="12" spans="2:20" ht="18" customHeight="1" thickTop="1" thickBot="1">
      <c r="B12" s="523" t="s">
        <v>20</v>
      </c>
      <c r="C12" s="524"/>
      <c r="D12" s="524"/>
      <c r="E12" s="524"/>
      <c r="F12" s="512"/>
      <c r="G12" s="524"/>
      <c r="H12" s="524"/>
      <c r="I12" s="524"/>
      <c r="J12" s="525"/>
      <c r="K12" s="17"/>
      <c r="L12" s="17"/>
      <c r="M12" s="18"/>
      <c r="N12" s="17"/>
      <c r="O12" s="46" t="s">
        <v>195</v>
      </c>
      <c r="P12" s="47"/>
      <c r="Q12" s="20"/>
    </row>
    <row r="13" spans="2:20" ht="18" customHeight="1" thickTop="1" thickBot="1">
      <c r="B13" s="48">
        <v>7</v>
      </c>
      <c r="C13" s="49" t="s">
        <v>21</v>
      </c>
      <c r="D13" s="50" t="s">
        <v>22</v>
      </c>
      <c r="E13" s="51">
        <v>39084</v>
      </c>
      <c r="F13" s="52"/>
      <c r="G13" s="53"/>
      <c r="H13" s="54">
        <v>15.246</v>
      </c>
      <c r="I13" s="55">
        <v>15.884</v>
      </c>
      <c r="J13" s="55">
        <v>15.89</v>
      </c>
      <c r="K13" s="17"/>
      <c r="L13" s="17"/>
      <c r="M13" s="18"/>
      <c r="N13" s="17"/>
      <c r="O13" s="1"/>
      <c r="P13" s="56">
        <v>78945658</v>
      </c>
      <c r="Q13" s="20"/>
    </row>
    <row r="14" spans="2:20" s="65" customFormat="1" ht="18" customHeight="1" thickTop="1" thickBot="1">
      <c r="B14" s="57">
        <v>8</v>
      </c>
      <c r="C14" s="58" t="s">
        <v>23</v>
      </c>
      <c r="D14" s="59" t="s">
        <v>24</v>
      </c>
      <c r="E14" s="60">
        <v>42003</v>
      </c>
      <c r="F14" s="61"/>
      <c r="G14" s="62"/>
      <c r="H14" s="63">
        <v>111.464</v>
      </c>
      <c r="I14" s="27">
        <v>116.09699999999999</v>
      </c>
      <c r="J14" s="27">
        <v>116.139</v>
      </c>
      <c r="K14" s="17"/>
      <c r="L14" s="17"/>
      <c r="M14" s="18"/>
      <c r="N14" s="17"/>
      <c r="O14" s="17"/>
      <c r="P14" s="64">
        <v>2891524</v>
      </c>
      <c r="Q14" s="20"/>
      <c r="R14" s="17"/>
      <c r="S14" s="17"/>
      <c r="T14" s="17"/>
    </row>
    <row r="15" spans="2:20" s="65" customFormat="1" ht="18" customHeight="1" thickTop="1" thickBot="1">
      <c r="B15" s="57">
        <v>9</v>
      </c>
      <c r="C15" s="58" t="s">
        <v>25</v>
      </c>
      <c r="D15" s="66" t="s">
        <v>26</v>
      </c>
      <c r="E15" s="24">
        <v>39503</v>
      </c>
      <c r="F15" s="32"/>
      <c r="G15" s="38"/>
      <c r="H15" s="27">
        <v>1.097</v>
      </c>
      <c r="I15" s="27">
        <v>1.133</v>
      </c>
      <c r="J15" s="27">
        <v>1.1339999999999999</v>
      </c>
      <c r="K15" s="67"/>
      <c r="L15" s="68"/>
      <c r="M15" s="18"/>
      <c r="N15" s="17"/>
      <c r="O15" s="39"/>
      <c r="P15" s="56">
        <v>7100779</v>
      </c>
      <c r="Q15" s="20"/>
      <c r="R15" s="17"/>
      <c r="S15" s="17"/>
      <c r="T15" s="17"/>
    </row>
    <row r="16" spans="2:20" ht="17.25" customHeight="1" thickTop="1" thickBot="1">
      <c r="B16" s="9">
        <v>10</v>
      </c>
      <c r="C16" s="69" t="s">
        <v>27</v>
      </c>
      <c r="D16" s="11" t="s">
        <v>28</v>
      </c>
      <c r="E16" s="70">
        <v>43054</v>
      </c>
      <c r="F16" s="71"/>
      <c r="G16" s="72"/>
      <c r="H16" s="73">
        <v>100.541</v>
      </c>
      <c r="I16" s="74">
        <v>104.866</v>
      </c>
      <c r="J16" s="74">
        <v>104.911</v>
      </c>
      <c r="K16" s="17"/>
      <c r="L16" s="17"/>
      <c r="M16" s="18"/>
      <c r="N16" s="17"/>
      <c r="O16" s="1"/>
      <c r="P16" s="75">
        <v>11218601</v>
      </c>
      <c r="Q16" s="20"/>
    </row>
    <row r="17" spans="2:20" ht="18" customHeight="1" thickTop="1" thickBot="1">
      <c r="B17" s="523" t="s">
        <v>29</v>
      </c>
      <c r="C17" s="524"/>
      <c r="D17" s="524"/>
      <c r="E17" s="524"/>
      <c r="F17" s="524"/>
      <c r="G17" s="524"/>
      <c r="H17" s="524"/>
      <c r="I17" s="524"/>
      <c r="J17" s="526"/>
      <c r="K17" s="17"/>
      <c r="L17" s="17"/>
      <c r="M17" s="76"/>
      <c r="N17" s="17"/>
      <c r="O17" s="5"/>
      <c r="P17" s="77"/>
      <c r="Q17" s="20"/>
    </row>
    <row r="18" spans="2:20" ht="18" customHeight="1" thickTop="1" thickBot="1">
      <c r="B18" s="78">
        <v>11</v>
      </c>
      <c r="C18" s="79" t="s">
        <v>30</v>
      </c>
      <c r="D18" s="50" t="s">
        <v>31</v>
      </c>
      <c r="E18" s="51">
        <v>38740</v>
      </c>
      <c r="F18" s="52"/>
      <c r="G18" s="80"/>
      <c r="H18" s="81">
        <v>1.5680000000000001</v>
      </c>
      <c r="I18" s="485">
        <v>1.635</v>
      </c>
      <c r="J18" s="485">
        <v>1.6359999999999999</v>
      </c>
      <c r="K18" s="68" t="s">
        <v>32</v>
      </c>
      <c r="L18" s="17"/>
      <c r="M18" s="18">
        <f>+(J18-I18)/I18</f>
        <v>6.1162079510696627E-4</v>
      </c>
      <c r="N18" s="17"/>
      <c r="O18" s="82" t="s">
        <v>33</v>
      </c>
      <c r="P18" s="35">
        <v>3460447</v>
      </c>
      <c r="Q18" s="20"/>
    </row>
    <row r="19" spans="2:20" ht="18" customHeight="1" thickTop="1" thickBot="1">
      <c r="B19" s="523" t="s">
        <v>34</v>
      </c>
      <c r="C19" s="524"/>
      <c r="D19" s="524"/>
      <c r="E19" s="524"/>
      <c r="F19" s="524"/>
      <c r="G19" s="524"/>
      <c r="H19" s="524"/>
      <c r="I19" s="524"/>
      <c r="J19" s="559"/>
      <c r="K19" s="17"/>
      <c r="L19" s="17"/>
      <c r="M19" s="83"/>
      <c r="N19" s="17"/>
      <c r="O19" s="5"/>
      <c r="P19" s="84"/>
      <c r="Q19" s="20"/>
    </row>
    <row r="20" spans="2:20" ht="17.25" customHeight="1" thickTop="1" thickBot="1">
      <c r="B20" s="85">
        <v>12</v>
      </c>
      <c r="C20" s="86" t="s">
        <v>35</v>
      </c>
      <c r="D20" s="87" t="s">
        <v>36</v>
      </c>
      <c r="E20" s="51">
        <v>33878</v>
      </c>
      <c r="F20" s="52"/>
      <c r="G20" s="88"/>
      <c r="H20" s="81">
        <v>41.546999999999997</v>
      </c>
      <c r="I20" s="81">
        <v>43.046999999999997</v>
      </c>
      <c r="J20" s="81">
        <v>43.06</v>
      </c>
      <c r="K20" s="17"/>
      <c r="L20" s="17"/>
      <c r="M20" s="89"/>
      <c r="N20" s="17"/>
      <c r="O20" s="17"/>
      <c r="P20" s="19">
        <v>61920319</v>
      </c>
      <c r="Q20" s="20"/>
    </row>
    <row r="21" spans="2:20" ht="17.25" customHeight="1" thickTop="1" thickBot="1">
      <c r="B21" s="90">
        <f>B20+1</f>
        <v>13</v>
      </c>
      <c r="C21" s="91" t="s">
        <v>37</v>
      </c>
      <c r="D21" s="59" t="s">
        <v>11</v>
      </c>
      <c r="E21" s="92">
        <v>34106</v>
      </c>
      <c r="F21" s="93"/>
      <c r="G21" s="94"/>
      <c r="H21" s="34">
        <v>56.21</v>
      </c>
      <c r="I21" s="34">
        <v>58.136000000000003</v>
      </c>
      <c r="J21" s="34">
        <v>58.155000000000001</v>
      </c>
      <c r="K21" s="17"/>
      <c r="L21" s="17"/>
      <c r="M21" s="89"/>
      <c r="N21" s="17"/>
      <c r="O21" s="17"/>
      <c r="P21" s="19">
        <v>2475464</v>
      </c>
      <c r="Q21" s="20"/>
    </row>
    <row r="22" spans="2:20" ht="17.25" customHeight="1" thickTop="1" thickBot="1">
      <c r="B22" s="90">
        <f t="shared" ref="B22:B23" si="1">B21+1</f>
        <v>14</v>
      </c>
      <c r="C22" s="95" t="s">
        <v>38</v>
      </c>
      <c r="D22" s="96" t="s">
        <v>13</v>
      </c>
      <c r="E22" s="97">
        <v>34449</v>
      </c>
      <c r="F22" s="98"/>
      <c r="G22" s="99"/>
      <c r="H22" s="27">
        <v>120.343</v>
      </c>
      <c r="I22" s="27">
        <v>126.491</v>
      </c>
      <c r="J22" s="27">
        <v>126.533</v>
      </c>
      <c r="K22" s="17"/>
      <c r="L22" s="17"/>
      <c r="M22" s="18"/>
      <c r="N22" s="17"/>
      <c r="O22" s="100"/>
      <c r="P22" s="101">
        <v>10420453</v>
      </c>
      <c r="Q22" s="20"/>
    </row>
    <row r="23" spans="2:20" ht="17.25" customHeight="1" thickTop="1" thickBot="1">
      <c r="B23" s="102">
        <f t="shared" si="1"/>
        <v>15</v>
      </c>
      <c r="C23" s="103" t="s">
        <v>39</v>
      </c>
      <c r="D23" s="96" t="s">
        <v>13</v>
      </c>
      <c r="E23" s="104">
        <v>681</v>
      </c>
      <c r="F23" s="105"/>
      <c r="G23" s="106"/>
      <c r="H23" s="27">
        <v>116.387</v>
      </c>
      <c r="I23" s="27">
        <v>119.289</v>
      </c>
      <c r="J23" s="27">
        <v>119.29</v>
      </c>
      <c r="K23" s="17"/>
      <c r="L23" s="17"/>
      <c r="M23" s="18"/>
      <c r="N23" s="17"/>
      <c r="O23" s="100"/>
      <c r="P23" s="101">
        <v>751293</v>
      </c>
      <c r="Q23" s="20"/>
    </row>
    <row r="24" spans="2:20" ht="14.25" customHeight="1" thickTop="1" thickBot="1">
      <c r="B24" s="523" t="s">
        <v>40</v>
      </c>
      <c r="C24" s="524"/>
      <c r="D24" s="524"/>
      <c r="E24" s="524"/>
      <c r="F24" s="524"/>
      <c r="G24" s="524"/>
      <c r="H24" s="524"/>
      <c r="I24" s="524"/>
      <c r="J24" s="525"/>
      <c r="K24" s="107"/>
      <c r="L24" s="107"/>
      <c r="M24" s="108"/>
      <c r="N24" s="107"/>
      <c r="O24" s="1"/>
      <c r="P24" s="77"/>
      <c r="Q24" s="20"/>
    </row>
    <row r="25" spans="2:20" ht="18" customHeight="1" thickTop="1" thickBot="1">
      <c r="B25" s="85">
        <v>16</v>
      </c>
      <c r="C25" s="109" t="s">
        <v>41</v>
      </c>
      <c r="D25" s="110" t="s">
        <v>42</v>
      </c>
      <c r="E25" s="111">
        <v>39540</v>
      </c>
      <c r="F25" s="112"/>
      <c r="G25" s="113"/>
      <c r="H25" s="81">
        <v>141.80199999999999</v>
      </c>
      <c r="I25" s="55">
        <v>154.297</v>
      </c>
      <c r="J25" s="55">
        <v>154.63300000000001</v>
      </c>
      <c r="K25" s="17"/>
      <c r="L25" s="17"/>
      <c r="M25" s="18"/>
      <c r="N25" s="17"/>
      <c r="O25" s="114"/>
      <c r="P25" s="115">
        <v>1299537</v>
      </c>
      <c r="Q25" s="20"/>
    </row>
    <row r="26" spans="2:20" s="65" customFormat="1" ht="16.5" customHeight="1" thickTop="1" thickBot="1">
      <c r="B26" s="116">
        <f>B25+1</f>
        <v>17</v>
      </c>
      <c r="C26" s="117" t="s">
        <v>43</v>
      </c>
      <c r="D26" s="110" t="s">
        <v>42</v>
      </c>
      <c r="E26" s="118">
        <v>39540</v>
      </c>
      <c r="F26" s="119"/>
      <c r="G26" s="120"/>
      <c r="H26" s="27">
        <v>524.81899999999996</v>
      </c>
      <c r="I26" s="27">
        <v>574.16</v>
      </c>
      <c r="J26" s="27">
        <v>575.08100000000002</v>
      </c>
      <c r="K26" s="17"/>
      <c r="L26" s="17"/>
      <c r="M26" s="18"/>
      <c r="N26" s="17"/>
      <c r="O26" s="121"/>
      <c r="P26" s="115">
        <v>740131</v>
      </c>
      <c r="Q26" s="20"/>
      <c r="R26" s="17"/>
      <c r="S26" s="17"/>
      <c r="T26" s="17"/>
    </row>
    <row r="27" spans="2:20" ht="17.25" customHeight="1" thickTop="1" thickBot="1">
      <c r="B27" s="116">
        <f t="shared" ref="B27:B39" si="2">B26+1</f>
        <v>18</v>
      </c>
      <c r="C27" s="117" t="s">
        <v>44</v>
      </c>
      <c r="D27" s="122" t="s">
        <v>45</v>
      </c>
      <c r="E27" s="118">
        <v>39736</v>
      </c>
      <c r="F27" s="119"/>
      <c r="G27" s="123"/>
      <c r="H27" s="27">
        <v>122.90900000000001</v>
      </c>
      <c r="I27" s="28">
        <v>131.29499999999999</v>
      </c>
      <c r="J27" s="28">
        <v>131.23400000000001</v>
      </c>
      <c r="K27" s="17"/>
      <c r="L27" s="17"/>
      <c r="M27" s="18"/>
      <c r="N27" s="17"/>
      <c r="O27" s="124"/>
      <c r="P27" s="115">
        <v>1519953</v>
      </c>
      <c r="Q27" s="20"/>
    </row>
    <row r="28" spans="2:20" s="127" customFormat="1" ht="17.25" customHeight="1" thickTop="1" thickBot="1">
      <c r="B28" s="116">
        <f t="shared" si="2"/>
        <v>19</v>
      </c>
      <c r="C28" s="117" t="s">
        <v>46</v>
      </c>
      <c r="D28" s="122" t="s">
        <v>45</v>
      </c>
      <c r="E28" s="118">
        <v>39736</v>
      </c>
      <c r="F28" s="119"/>
      <c r="G28" s="123"/>
      <c r="H28" s="27">
        <v>133.083</v>
      </c>
      <c r="I28" s="125">
        <v>136.87899999999999</v>
      </c>
      <c r="J28" s="125">
        <v>136.94800000000001</v>
      </c>
      <c r="K28" s="17"/>
      <c r="L28" s="17"/>
      <c r="M28" s="18"/>
      <c r="N28" s="17"/>
      <c r="O28" s="126"/>
      <c r="P28" s="115">
        <v>944664</v>
      </c>
      <c r="Q28" s="20"/>
      <c r="R28" s="8"/>
      <c r="S28" s="8"/>
      <c r="T28" s="8"/>
    </row>
    <row r="29" spans="2:20" ht="17.25" customHeight="1" thickTop="1" thickBot="1">
      <c r="B29" s="116">
        <f t="shared" si="2"/>
        <v>20</v>
      </c>
      <c r="C29" s="117" t="s">
        <v>47</v>
      </c>
      <c r="D29" s="128" t="s">
        <v>45</v>
      </c>
      <c r="E29" s="118">
        <v>39736</v>
      </c>
      <c r="F29" s="119"/>
      <c r="G29" s="123"/>
      <c r="H29" s="27">
        <v>140.74700000000001</v>
      </c>
      <c r="I29" s="28">
        <v>134.70400000000001</v>
      </c>
      <c r="J29" s="28">
        <v>134.91</v>
      </c>
      <c r="K29" s="17"/>
      <c r="L29" s="17"/>
      <c r="M29" s="18"/>
      <c r="N29" s="17"/>
      <c r="O29" s="100"/>
      <c r="P29" s="115">
        <v>229482</v>
      </c>
      <c r="Q29" s="20"/>
    </row>
    <row r="30" spans="2:20" ht="15.75" customHeight="1" thickTop="1" thickBot="1">
      <c r="B30" s="116">
        <f t="shared" si="2"/>
        <v>21</v>
      </c>
      <c r="C30" s="117" t="s">
        <v>48</v>
      </c>
      <c r="D30" s="129" t="s">
        <v>45</v>
      </c>
      <c r="E30" s="130">
        <v>39951</v>
      </c>
      <c r="F30" s="131"/>
      <c r="G30" s="132"/>
      <c r="H30" s="27">
        <v>125.76300000000001</v>
      </c>
      <c r="I30" s="28">
        <v>115.017</v>
      </c>
      <c r="J30" s="28">
        <v>115.262</v>
      </c>
      <c r="K30" s="17"/>
      <c r="L30" s="17"/>
      <c r="M30" s="18"/>
      <c r="N30" s="17"/>
      <c r="O30" s="100"/>
      <c r="P30" s="115">
        <v>278933</v>
      </c>
      <c r="Q30" s="20"/>
    </row>
    <row r="31" spans="2:20" ht="17.25" customHeight="1" thickTop="1" thickBot="1">
      <c r="B31" s="116">
        <f t="shared" si="2"/>
        <v>22</v>
      </c>
      <c r="C31" s="133" t="s">
        <v>49</v>
      </c>
      <c r="D31" s="134" t="s">
        <v>45</v>
      </c>
      <c r="E31" s="135">
        <v>40109</v>
      </c>
      <c r="F31" s="131"/>
      <c r="G31" s="132"/>
      <c r="H31" s="27">
        <v>107.962</v>
      </c>
      <c r="I31" s="28">
        <v>117.28</v>
      </c>
      <c r="J31" s="28">
        <v>117.40300000000001</v>
      </c>
      <c r="K31" s="17"/>
      <c r="L31" s="17"/>
      <c r="M31" s="18"/>
      <c r="N31" s="17"/>
      <c r="O31" s="100"/>
      <c r="P31" s="115">
        <v>189370</v>
      </c>
      <c r="Q31" s="20"/>
    </row>
    <row r="32" spans="2:20" ht="17.25" customHeight="1" thickTop="1" thickBot="1">
      <c r="B32" s="116">
        <f t="shared" si="2"/>
        <v>23</v>
      </c>
      <c r="C32" s="133" t="s">
        <v>50</v>
      </c>
      <c r="D32" s="134" t="s">
        <v>28</v>
      </c>
      <c r="E32" s="135">
        <v>39657</v>
      </c>
      <c r="F32" s="131"/>
      <c r="G32" s="132"/>
      <c r="H32" s="27">
        <v>159.79599999999999</v>
      </c>
      <c r="I32" s="28">
        <v>170.83099999999999</v>
      </c>
      <c r="J32" s="28">
        <v>170.3</v>
      </c>
      <c r="K32" s="17"/>
      <c r="L32" s="17"/>
      <c r="M32" s="18"/>
      <c r="N32" s="17"/>
      <c r="O32" s="100"/>
      <c r="P32" s="115">
        <v>596735</v>
      </c>
      <c r="Q32" s="20"/>
    </row>
    <row r="33" spans="1:20" ht="17.25" customHeight="1" thickTop="1" thickBot="1">
      <c r="B33" s="116">
        <f t="shared" si="2"/>
        <v>24</v>
      </c>
      <c r="C33" s="136" t="s">
        <v>51</v>
      </c>
      <c r="D33" s="134" t="s">
        <v>11</v>
      </c>
      <c r="E33" s="135">
        <v>40427</v>
      </c>
      <c r="F33" s="131"/>
      <c r="G33" s="137"/>
      <c r="H33" s="34">
        <v>92.784000000000006</v>
      </c>
      <c r="I33" s="28">
        <v>97.412999999999997</v>
      </c>
      <c r="J33" s="28">
        <v>97.352999999999994</v>
      </c>
      <c r="K33" s="17"/>
      <c r="L33" s="17"/>
      <c r="M33" s="18"/>
      <c r="N33" s="17"/>
      <c r="O33" s="100"/>
      <c r="P33" s="19">
        <v>1177685</v>
      </c>
      <c r="Q33" s="20"/>
    </row>
    <row r="34" spans="1:20" ht="17.25" customHeight="1" thickTop="1" thickBot="1">
      <c r="B34" s="116">
        <f t="shared" si="2"/>
        <v>25</v>
      </c>
      <c r="C34" s="138" t="s">
        <v>52</v>
      </c>
      <c r="D34" s="139" t="s">
        <v>11</v>
      </c>
      <c r="E34" s="135" t="s">
        <v>53</v>
      </c>
      <c r="F34" s="131"/>
      <c r="G34" s="137"/>
      <c r="H34" s="140">
        <v>99.332999999999998</v>
      </c>
      <c r="I34" s="28">
        <v>109.23</v>
      </c>
      <c r="J34" s="28">
        <v>109.306</v>
      </c>
      <c r="K34" s="17"/>
      <c r="L34" s="17"/>
      <c r="M34" s="18"/>
      <c r="N34" s="17"/>
      <c r="O34" s="141" t="s">
        <v>195</v>
      </c>
      <c r="P34" s="115">
        <v>12358285</v>
      </c>
      <c r="Q34" s="20"/>
    </row>
    <row r="35" spans="1:20" s="65" customFormat="1" ht="17.25" customHeight="1" thickTop="1" thickBot="1">
      <c r="B35" s="116">
        <f t="shared" si="2"/>
        <v>26</v>
      </c>
      <c r="C35" s="138" t="s">
        <v>54</v>
      </c>
      <c r="D35" s="139" t="s">
        <v>24</v>
      </c>
      <c r="E35" s="135">
        <v>42003</v>
      </c>
      <c r="F35" s="131"/>
      <c r="G35" s="142"/>
      <c r="H35" s="143">
        <v>150.52099999999999</v>
      </c>
      <c r="I35" s="27">
        <v>169.31399999999999</v>
      </c>
      <c r="J35" s="27">
        <v>169.8</v>
      </c>
      <c r="K35" s="17"/>
      <c r="L35" s="17"/>
      <c r="M35" s="18"/>
      <c r="N35" s="17"/>
      <c r="O35" s="155"/>
      <c r="P35" s="145">
        <v>890605.43</v>
      </c>
      <c r="Q35" s="20"/>
      <c r="R35" s="17"/>
      <c r="S35" s="17"/>
      <c r="T35" s="17"/>
    </row>
    <row r="36" spans="1:20" s="65" customFormat="1" ht="15" customHeight="1" thickTop="1" thickBot="1">
      <c r="B36" s="116">
        <f t="shared" si="2"/>
        <v>27</v>
      </c>
      <c r="C36" s="133" t="s">
        <v>55</v>
      </c>
      <c r="D36" s="146" t="s">
        <v>24</v>
      </c>
      <c r="E36" s="147" t="s">
        <v>56</v>
      </c>
      <c r="F36" s="131"/>
      <c r="G36" s="148"/>
      <c r="H36" s="27">
        <v>134.03399999999999</v>
      </c>
      <c r="I36" s="28">
        <v>148.666</v>
      </c>
      <c r="J36" s="28">
        <v>149.245</v>
      </c>
      <c r="K36" s="17"/>
      <c r="L36" s="17"/>
      <c r="M36" s="18"/>
      <c r="N36" s="17"/>
      <c r="O36" s="144"/>
      <c r="P36" s="145">
        <v>955171</v>
      </c>
      <c r="Q36" s="20"/>
      <c r="R36" s="17"/>
      <c r="S36" s="17"/>
      <c r="T36" s="17"/>
    </row>
    <row r="37" spans="1:20" ht="15" customHeight="1" thickTop="1" thickBot="1">
      <c r="B37" s="116">
        <f t="shared" si="2"/>
        <v>28</v>
      </c>
      <c r="C37" s="149" t="s">
        <v>57</v>
      </c>
      <c r="D37" s="150" t="s">
        <v>58</v>
      </c>
      <c r="E37" s="151">
        <v>42356</v>
      </c>
      <c r="F37" s="152"/>
      <c r="G37" s="153"/>
      <c r="H37" s="154">
        <v>104.465</v>
      </c>
      <c r="I37" s="28">
        <v>109.45</v>
      </c>
      <c r="J37" s="28">
        <v>109.673</v>
      </c>
      <c r="K37" s="17"/>
      <c r="L37" s="17"/>
      <c r="M37" s="18"/>
      <c r="N37" s="17"/>
      <c r="O37" s="155"/>
      <c r="P37" s="145">
        <v>125027</v>
      </c>
      <c r="Q37" s="20"/>
    </row>
    <row r="38" spans="1:20" ht="15" customHeight="1" thickTop="1" thickBot="1">
      <c r="B38" s="116">
        <f t="shared" si="2"/>
        <v>29</v>
      </c>
      <c r="C38" s="156" t="s">
        <v>215</v>
      </c>
      <c r="D38" s="157" t="s">
        <v>58</v>
      </c>
      <c r="E38" s="158">
        <v>40690</v>
      </c>
      <c r="F38" s="152"/>
      <c r="G38" s="159"/>
      <c r="H38" s="160">
        <v>107.196</v>
      </c>
      <c r="I38" s="27" t="s">
        <v>210</v>
      </c>
      <c r="J38" s="27" t="s">
        <v>210</v>
      </c>
      <c r="K38" s="17"/>
      <c r="L38" s="17"/>
      <c r="M38" s="18"/>
      <c r="N38" s="17"/>
      <c r="O38" s="155"/>
      <c r="P38" s="145">
        <v>160892</v>
      </c>
      <c r="Q38" s="20"/>
    </row>
    <row r="39" spans="1:20" ht="15" customHeight="1" thickTop="1" thickBot="1">
      <c r="B39" s="116">
        <f t="shared" si="2"/>
        <v>30</v>
      </c>
      <c r="C39" s="161" t="s">
        <v>60</v>
      </c>
      <c r="D39" s="162" t="s">
        <v>11</v>
      </c>
      <c r="E39" s="163">
        <v>39237</v>
      </c>
      <c r="F39" s="164"/>
      <c r="G39" s="165"/>
      <c r="H39" s="166">
        <v>21.155000000000001</v>
      </c>
      <c r="I39" s="74">
        <v>22.95</v>
      </c>
      <c r="J39" s="74">
        <v>22.922999999999998</v>
      </c>
      <c r="K39" s="68"/>
      <c r="L39" s="17"/>
      <c r="M39" s="18"/>
      <c r="N39" s="17"/>
      <c r="O39" s="141"/>
      <c r="P39" s="115">
        <v>43507960</v>
      </c>
      <c r="Q39" s="20"/>
    </row>
    <row r="40" spans="1:20" ht="16.5" customHeight="1" thickTop="1" thickBot="1">
      <c r="B40" s="523" t="s">
        <v>61</v>
      </c>
      <c r="C40" s="524"/>
      <c r="D40" s="524"/>
      <c r="E40" s="524"/>
      <c r="F40" s="524"/>
      <c r="G40" s="524"/>
      <c r="H40" s="524"/>
      <c r="I40" s="524"/>
      <c r="J40" s="526"/>
      <c r="M40" s="167"/>
      <c r="O40" s="5"/>
      <c r="P40" s="168"/>
      <c r="Q40" s="20"/>
    </row>
    <row r="41" spans="1:20" ht="17.25" customHeight="1" thickTop="1" thickBot="1">
      <c r="B41" s="169">
        <v>31</v>
      </c>
      <c r="C41" s="170" t="s">
        <v>62</v>
      </c>
      <c r="D41" s="110" t="s">
        <v>42</v>
      </c>
      <c r="E41" s="171">
        <v>38022</v>
      </c>
      <c r="F41" s="172"/>
      <c r="G41" s="173"/>
      <c r="H41" s="81">
        <v>2318.2379999999998</v>
      </c>
      <c r="I41" s="491">
        <v>2254.3980000000001</v>
      </c>
      <c r="J41" s="491">
        <v>2271.2359999999999</v>
      </c>
      <c r="K41" s="174" t="s">
        <v>63</v>
      </c>
      <c r="M41" s="175">
        <f t="shared" ref="M41" si="3">+(J41-I41)/I41</f>
        <v>7.4689562357665934E-3</v>
      </c>
      <c r="O41" s="176" t="s">
        <v>63</v>
      </c>
      <c r="P41" s="75">
        <v>8321810</v>
      </c>
      <c r="Q41" s="20"/>
    </row>
    <row r="42" spans="1:20" ht="17.25" customHeight="1" thickTop="1" thickBot="1">
      <c r="B42" s="169">
        <f>B41+1</f>
        <v>32</v>
      </c>
      <c r="C42" s="177" t="s">
        <v>64</v>
      </c>
      <c r="D42" s="178" t="s">
        <v>65</v>
      </c>
      <c r="E42" s="171">
        <v>39745</v>
      </c>
      <c r="F42" s="172"/>
      <c r="G42" s="179"/>
      <c r="H42" s="27">
        <v>118.554</v>
      </c>
      <c r="I42" s="27">
        <v>130.25</v>
      </c>
      <c r="J42" s="27">
        <v>128.43100000000001</v>
      </c>
      <c r="K42" s="68" t="s">
        <v>66</v>
      </c>
      <c r="L42" s="17"/>
      <c r="M42" s="18" t="e">
        <f>+(#REF!-#REF!)/#REF!</f>
        <v>#REF!</v>
      </c>
      <c r="N42" s="17"/>
      <c r="O42" s="180" t="s">
        <v>66</v>
      </c>
      <c r="P42" s="75">
        <v>64215711</v>
      </c>
      <c r="Q42" s="20"/>
    </row>
    <row r="43" spans="1:20" ht="17.25" customHeight="1" thickTop="1" thickBot="1">
      <c r="B43" s="169">
        <f t="shared" ref="B43:B57" si="4">+B42+1</f>
        <v>33</v>
      </c>
      <c r="C43" s="177" t="s">
        <v>67</v>
      </c>
      <c r="D43" s="178" t="s">
        <v>65</v>
      </c>
      <c r="E43" s="171">
        <v>39748</v>
      </c>
      <c r="F43" s="172"/>
      <c r="G43" s="173"/>
      <c r="H43" s="181">
        <v>153.31399999999999</v>
      </c>
      <c r="I43" s="28">
        <v>162.95500000000001</v>
      </c>
      <c r="J43" s="28">
        <v>162.84700000000001</v>
      </c>
      <c r="K43" s="182" t="s">
        <v>66</v>
      </c>
      <c r="M43" s="175" t="e">
        <f>+(#REF!-#REF!)/#REF!</f>
        <v>#REF!</v>
      </c>
      <c r="O43" s="183" t="s">
        <v>66</v>
      </c>
      <c r="P43" s="184">
        <v>74909910</v>
      </c>
      <c r="Q43" s="20"/>
    </row>
    <row r="44" spans="1:20" ht="17.25" customHeight="1" thickTop="1" thickBot="1">
      <c r="B44" s="169">
        <f t="shared" si="4"/>
        <v>34</v>
      </c>
      <c r="C44" s="177" t="s">
        <v>68</v>
      </c>
      <c r="D44" s="178" t="s">
        <v>45</v>
      </c>
      <c r="E44" s="171">
        <v>39937</v>
      </c>
      <c r="F44" s="172"/>
      <c r="G44" s="173"/>
      <c r="H44" s="181">
        <v>168.82499999999999</v>
      </c>
      <c r="I44" s="28">
        <v>195.84899999999999</v>
      </c>
      <c r="J44" s="28">
        <v>199.309</v>
      </c>
      <c r="K44" s="182" t="s">
        <v>66</v>
      </c>
      <c r="M44" s="175" t="e">
        <f>+(#REF!-#REF!)/#REF!</f>
        <v>#REF!</v>
      </c>
      <c r="O44" s="183" t="s">
        <v>66</v>
      </c>
      <c r="P44" s="184">
        <v>1668811</v>
      </c>
      <c r="Q44" s="20"/>
    </row>
    <row r="45" spans="1:20" ht="17.25" customHeight="1" thickTop="1" thickBot="1">
      <c r="B45" s="169">
        <f t="shared" si="4"/>
        <v>35</v>
      </c>
      <c r="C45" s="177" t="s">
        <v>69</v>
      </c>
      <c r="D45" s="178" t="s">
        <v>11</v>
      </c>
      <c r="E45" s="171">
        <v>39888</v>
      </c>
      <c r="F45" s="172"/>
      <c r="G45" s="173"/>
      <c r="H45" s="28">
        <v>16.471</v>
      </c>
      <c r="I45" s="28">
        <v>18.393000000000001</v>
      </c>
      <c r="J45" s="28">
        <v>18.576000000000001</v>
      </c>
      <c r="K45" s="182" t="s">
        <v>66</v>
      </c>
      <c r="M45" s="175" t="e">
        <f>+(#REF!-#REF!)/#REF!</f>
        <v>#REF!</v>
      </c>
      <c r="O45" s="183" t="s">
        <v>66</v>
      </c>
      <c r="P45" s="184">
        <v>17242423</v>
      </c>
      <c r="Q45" s="20"/>
    </row>
    <row r="46" spans="1:20" ht="17.25" customHeight="1" thickTop="1" thickBot="1">
      <c r="B46" s="169">
        <f t="shared" si="4"/>
        <v>36</v>
      </c>
      <c r="C46" s="177" t="s">
        <v>203</v>
      </c>
      <c r="D46" s="178" t="s">
        <v>11</v>
      </c>
      <c r="E46" s="171">
        <v>41579</v>
      </c>
      <c r="F46" s="172"/>
      <c r="G46" s="173"/>
      <c r="H46" s="28">
        <v>5133.8</v>
      </c>
      <c r="I46" s="28" t="s">
        <v>204</v>
      </c>
      <c r="J46" s="27" t="s">
        <v>210</v>
      </c>
      <c r="K46" s="182"/>
      <c r="M46" s="175"/>
      <c r="O46" s="183" t="s">
        <v>66</v>
      </c>
      <c r="P46" s="184">
        <v>10936412</v>
      </c>
      <c r="Q46" s="20"/>
    </row>
    <row r="47" spans="1:20" ht="17.25" customHeight="1" thickTop="1" thickBot="1">
      <c r="B47" s="169">
        <f t="shared" si="4"/>
        <v>37</v>
      </c>
      <c r="C47" s="185" t="s">
        <v>70</v>
      </c>
      <c r="D47" s="178" t="s">
        <v>31</v>
      </c>
      <c r="E47" s="171">
        <v>38740</v>
      </c>
      <c r="F47" s="172"/>
      <c r="G47" s="173"/>
      <c r="H47" s="28">
        <v>2.6560000000000001</v>
      </c>
      <c r="I47" s="489">
        <v>2.8340000000000001</v>
      </c>
      <c r="J47" s="489">
        <v>2.831</v>
      </c>
      <c r="K47" s="182"/>
      <c r="M47" s="175">
        <f t="shared" ref="M47:M48" si="5">+(J47-I47)/I47</f>
        <v>-1.0585744530699061E-3</v>
      </c>
      <c r="O47" s="186" t="s">
        <v>32</v>
      </c>
      <c r="P47" s="184">
        <v>11036522</v>
      </c>
      <c r="Q47" s="20"/>
    </row>
    <row r="48" spans="1:20" ht="17.25" customHeight="1" thickTop="1" thickBot="1">
      <c r="A48" s="4" t="s">
        <v>71</v>
      </c>
      <c r="B48" s="169">
        <f t="shared" si="4"/>
        <v>38</v>
      </c>
      <c r="C48" s="185" t="s">
        <v>72</v>
      </c>
      <c r="D48" s="178" t="s">
        <v>31</v>
      </c>
      <c r="E48" s="171">
        <v>38740</v>
      </c>
      <c r="F48" s="172"/>
      <c r="G48" s="173"/>
      <c r="H48" s="28">
        <v>2.3079999999999998</v>
      </c>
      <c r="I48" s="490">
        <v>2.4590000000000001</v>
      </c>
      <c r="J48" s="490">
        <v>2.46</v>
      </c>
      <c r="K48" s="187" t="s">
        <v>32</v>
      </c>
      <c r="M48" s="175">
        <f t="shared" si="5"/>
        <v>4.0666937779580719E-4</v>
      </c>
      <c r="O48" s="188" t="s">
        <v>32</v>
      </c>
      <c r="P48" s="189">
        <v>8788481</v>
      </c>
      <c r="Q48" s="20"/>
    </row>
    <row r="49" spans="2:17" ht="17.25" customHeight="1" thickTop="1" thickBot="1">
      <c r="B49" s="169">
        <f t="shared" si="4"/>
        <v>39</v>
      </c>
      <c r="C49" s="177" t="s">
        <v>73</v>
      </c>
      <c r="D49" s="190" t="s">
        <v>31</v>
      </c>
      <c r="E49" s="171">
        <v>40071</v>
      </c>
      <c r="F49" s="172"/>
      <c r="G49" s="173"/>
      <c r="H49" s="28">
        <v>1.2130000000000001</v>
      </c>
      <c r="I49" s="492">
        <v>1.226</v>
      </c>
      <c r="J49" s="492">
        <v>1.2250000000000001</v>
      </c>
      <c r="K49" s="191" t="s">
        <v>74</v>
      </c>
      <c r="M49" s="175">
        <f>+(P49-I49)/I49</f>
        <v>2186457.4013050571</v>
      </c>
      <c r="O49" s="192" t="s">
        <v>74</v>
      </c>
      <c r="P49" s="189">
        <v>2680598</v>
      </c>
      <c r="Q49" s="20"/>
    </row>
    <row r="50" spans="2:17" ht="17.25" customHeight="1" thickTop="1" thickBot="1">
      <c r="B50" s="169">
        <f t="shared" si="4"/>
        <v>40</v>
      </c>
      <c r="C50" s="177" t="s">
        <v>75</v>
      </c>
      <c r="D50" s="193" t="s">
        <v>36</v>
      </c>
      <c r="E50" s="194">
        <v>42087</v>
      </c>
      <c r="F50" s="172"/>
      <c r="G50" s="173"/>
      <c r="H50" s="43">
        <v>1.1040000000000001</v>
      </c>
      <c r="I50" s="484">
        <v>1.159</v>
      </c>
      <c r="J50" s="484">
        <v>1.1579999999999999</v>
      </c>
      <c r="K50" s="191"/>
      <c r="M50" s="195">
        <f t="shared" ref="M50:M57" si="6">+(J50-I50)/I50</f>
        <v>-8.6281276962908704E-4</v>
      </c>
      <c r="O50" s="192" t="s">
        <v>74</v>
      </c>
      <c r="P50" s="101">
        <v>683121</v>
      </c>
      <c r="Q50" s="20"/>
    </row>
    <row r="51" spans="2:17" ht="16.5" customHeight="1" thickBot="1">
      <c r="B51" s="169">
        <f t="shared" si="4"/>
        <v>41</v>
      </c>
      <c r="C51" s="185" t="s">
        <v>76</v>
      </c>
      <c r="D51" s="193" t="s">
        <v>36</v>
      </c>
      <c r="E51" s="194">
        <v>42087</v>
      </c>
      <c r="F51" s="172"/>
      <c r="G51" s="173"/>
      <c r="H51" s="27">
        <v>1.109</v>
      </c>
      <c r="I51" s="486">
        <v>1.1639999999999999</v>
      </c>
      <c r="J51" s="486">
        <v>1.165</v>
      </c>
      <c r="K51" s="191"/>
      <c r="M51" s="195">
        <f t="shared" si="6"/>
        <v>8.5910652920971815E-4</v>
      </c>
      <c r="O51" s="192" t="s">
        <v>74</v>
      </c>
      <c r="P51" s="101">
        <v>684663</v>
      </c>
      <c r="Q51" s="20"/>
    </row>
    <row r="52" spans="2:17" ht="16.5" customHeight="1" thickBot="1">
      <c r="B52" s="169">
        <f t="shared" si="4"/>
        <v>42</v>
      </c>
      <c r="C52" s="177" t="s">
        <v>77</v>
      </c>
      <c r="D52" s="193" t="s">
        <v>36</v>
      </c>
      <c r="E52" s="194">
        <v>42087</v>
      </c>
      <c r="F52" s="172"/>
      <c r="G52" s="196"/>
      <c r="H52" s="197">
        <v>1.105</v>
      </c>
      <c r="I52" s="484">
        <v>1.1579999999999999</v>
      </c>
      <c r="J52" s="484">
        <v>1.1599999999999999</v>
      </c>
      <c r="K52" s="191"/>
      <c r="M52" s="195">
        <f t="shared" si="6"/>
        <v>1.7271157167530241E-3</v>
      </c>
      <c r="O52" s="192" t="s">
        <v>74</v>
      </c>
      <c r="P52" s="101">
        <v>678004</v>
      </c>
      <c r="Q52" s="20"/>
    </row>
    <row r="53" spans="2:17" ht="16.5" customHeight="1" thickBot="1">
      <c r="B53" s="198">
        <f t="shared" si="4"/>
        <v>43</v>
      </c>
      <c r="C53" s="177" t="s">
        <v>78</v>
      </c>
      <c r="D53" s="193" t="s">
        <v>79</v>
      </c>
      <c r="E53" s="194">
        <v>42317</v>
      </c>
      <c r="F53" s="199"/>
      <c r="G53" s="200"/>
      <c r="H53" s="201">
        <v>116.717</v>
      </c>
      <c r="I53" s="201">
        <v>124.459</v>
      </c>
      <c r="J53" s="201">
        <v>124.72</v>
      </c>
      <c r="K53" s="191"/>
      <c r="M53" s="195">
        <f t="shared" si="6"/>
        <v>2.0970761455579401E-3</v>
      </c>
      <c r="O53" s="202" t="s">
        <v>66</v>
      </c>
      <c r="P53" s="189">
        <v>19573220</v>
      </c>
      <c r="Q53" s="20"/>
    </row>
    <row r="54" spans="2:17" ht="16.5" customHeight="1" thickBot="1">
      <c r="B54" s="198">
        <f t="shared" si="4"/>
        <v>44</v>
      </c>
      <c r="C54" s="203" t="s">
        <v>80</v>
      </c>
      <c r="D54" s="204" t="s">
        <v>26</v>
      </c>
      <c r="E54" s="205">
        <v>39503</v>
      </c>
      <c r="F54" s="206"/>
      <c r="G54" s="207"/>
      <c r="H54" s="27">
        <v>119.70399999999999</v>
      </c>
      <c r="I54" s="208">
        <v>126.277</v>
      </c>
      <c r="J54" s="208">
        <v>126.43300000000001</v>
      </c>
      <c r="K54" s="191"/>
      <c r="M54" s="195">
        <f t="shared" si="6"/>
        <v>1.2353793644132021E-3</v>
      </c>
      <c r="O54" s="202" t="s">
        <v>66</v>
      </c>
      <c r="P54" s="189">
        <v>144134</v>
      </c>
      <c r="Q54" s="20"/>
    </row>
    <row r="55" spans="2:17" ht="16.5" customHeight="1" thickBot="1">
      <c r="B55" s="198">
        <f t="shared" si="4"/>
        <v>45</v>
      </c>
      <c r="C55" s="203" t="s">
        <v>81</v>
      </c>
      <c r="D55" s="204" t="s">
        <v>82</v>
      </c>
      <c r="E55" s="209">
        <v>42842</v>
      </c>
      <c r="F55" s="210"/>
      <c r="G55" s="211"/>
      <c r="H55" s="212">
        <v>1036.8</v>
      </c>
      <c r="I55" s="490">
        <v>1106.2329999999999</v>
      </c>
      <c r="J55" s="490">
        <v>1100.28</v>
      </c>
      <c r="K55" s="191"/>
      <c r="M55" s="195" t="e">
        <f>+(I55-#REF!)/#REF!</f>
        <v>#REF!</v>
      </c>
      <c r="O55" s="176" t="s">
        <v>63</v>
      </c>
      <c r="P55" s="189">
        <v>5501402</v>
      </c>
      <c r="Q55" s="20"/>
    </row>
    <row r="56" spans="2:17" ht="16.5" customHeight="1" thickBot="1">
      <c r="B56" s="198">
        <f t="shared" si="4"/>
        <v>46</v>
      </c>
      <c r="C56" s="203" t="s">
        <v>83</v>
      </c>
      <c r="D56" s="204" t="s">
        <v>79</v>
      </c>
      <c r="E56" s="209">
        <v>42874</v>
      </c>
      <c r="F56" s="210"/>
      <c r="G56" s="211"/>
      <c r="H56" s="212">
        <v>10.667</v>
      </c>
      <c r="I56" s="214">
        <v>11.298</v>
      </c>
      <c r="J56" s="214">
        <v>11.324999999999999</v>
      </c>
      <c r="K56" s="191"/>
      <c r="M56" s="195">
        <f t="shared" si="6"/>
        <v>2.3898035050450741E-3</v>
      </c>
      <c r="O56" s="202" t="s">
        <v>66</v>
      </c>
      <c r="P56" s="215">
        <v>4601483</v>
      </c>
      <c r="Q56" s="20"/>
    </row>
    <row r="57" spans="2:17" ht="16.5" customHeight="1" thickBot="1">
      <c r="B57" s="198">
        <f t="shared" si="4"/>
        <v>47</v>
      </c>
      <c r="C57" s="203" t="s">
        <v>84</v>
      </c>
      <c r="D57" s="216" t="s">
        <v>13</v>
      </c>
      <c r="E57" s="217">
        <v>43045</v>
      </c>
      <c r="F57" s="218"/>
      <c r="G57" s="219"/>
      <c r="H57" s="220">
        <v>10.038</v>
      </c>
      <c r="I57" s="220">
        <v>10.612</v>
      </c>
      <c r="J57" s="220">
        <v>10.601000000000001</v>
      </c>
      <c r="K57" s="191"/>
      <c r="M57" s="195">
        <f t="shared" si="6"/>
        <v>-1.0365623822087479E-3</v>
      </c>
      <c r="O57" s="202" t="s">
        <v>66</v>
      </c>
      <c r="P57" s="221">
        <v>11009458</v>
      </c>
      <c r="Q57" s="20"/>
    </row>
    <row r="58" spans="2:17" ht="13.5" customHeight="1" thickTop="1" thickBot="1">
      <c r="B58" s="527" t="s">
        <v>85</v>
      </c>
      <c r="C58" s="528"/>
      <c r="D58" s="528"/>
      <c r="E58" s="528"/>
      <c r="F58" s="528"/>
      <c r="G58" s="528"/>
      <c r="H58" s="528"/>
      <c r="I58" s="528"/>
      <c r="J58" s="529"/>
      <c r="O58" s="5"/>
      <c r="P58" s="222"/>
      <c r="Q58" s="20"/>
    </row>
    <row r="59" spans="2:17" ht="14.25" customHeight="1" thickTop="1" thickBot="1">
      <c r="B59" s="530" t="s">
        <v>0</v>
      </c>
      <c r="C59" s="531"/>
      <c r="D59" s="536" t="s">
        <v>1</v>
      </c>
      <c r="E59" s="578" t="s">
        <v>2</v>
      </c>
      <c r="F59" s="579" t="s">
        <v>86</v>
      </c>
      <c r="G59" s="580"/>
      <c r="H59" s="581" t="s">
        <v>3</v>
      </c>
      <c r="I59" s="547" t="s">
        <v>4</v>
      </c>
      <c r="J59" s="550" t="s">
        <v>5</v>
      </c>
      <c r="M59" s="1"/>
      <c r="O59" s="5"/>
      <c r="P59" s="223"/>
      <c r="Q59" s="20"/>
    </row>
    <row r="60" spans="2:17" ht="13.5" customHeight="1">
      <c r="B60" s="532"/>
      <c r="C60" s="533"/>
      <c r="D60" s="537"/>
      <c r="E60" s="540"/>
      <c r="F60" s="518" t="s">
        <v>87</v>
      </c>
      <c r="G60" s="518" t="s">
        <v>88</v>
      </c>
      <c r="H60" s="545"/>
      <c r="I60" s="548"/>
      <c r="J60" s="551"/>
      <c r="M60" s="1"/>
      <c r="O60" s="5"/>
      <c r="P60" s="223"/>
      <c r="Q60" s="20" t="s">
        <v>209</v>
      </c>
    </row>
    <row r="61" spans="2:17" ht="16.5" customHeight="1" thickBot="1">
      <c r="B61" s="534"/>
      <c r="C61" s="535"/>
      <c r="D61" s="538"/>
      <c r="E61" s="541"/>
      <c r="F61" s="519"/>
      <c r="G61" s="519"/>
      <c r="H61" s="546"/>
      <c r="I61" s="549"/>
      <c r="J61" s="552"/>
      <c r="M61" s="1"/>
      <c r="O61" s="5"/>
      <c r="Q61" s="20"/>
    </row>
    <row r="62" spans="2:17" ht="12" customHeight="1" thickTop="1" thickBot="1">
      <c r="B62" s="520" t="s">
        <v>89</v>
      </c>
      <c r="C62" s="516"/>
      <c r="D62" s="516"/>
      <c r="E62" s="516"/>
      <c r="F62" s="516"/>
      <c r="G62" s="516"/>
      <c r="H62" s="516"/>
      <c r="I62" s="516"/>
      <c r="J62" s="517"/>
      <c r="M62" s="1"/>
      <c r="O62" s="5" t="s">
        <v>90</v>
      </c>
      <c r="Q62" s="20"/>
    </row>
    <row r="63" spans="2:17" ht="17.25" customHeight="1" thickTop="1" thickBot="1">
      <c r="B63" s="224">
        <v>48</v>
      </c>
      <c r="C63" s="225" t="s">
        <v>91</v>
      </c>
      <c r="D63" s="226" t="s">
        <v>22</v>
      </c>
      <c r="E63" s="227">
        <v>36831</v>
      </c>
      <c r="F63" s="228">
        <v>43242</v>
      </c>
      <c r="G63" s="229">
        <v>4.0199999999999996</v>
      </c>
      <c r="H63" s="230">
        <v>108.185</v>
      </c>
      <c r="I63" s="231">
        <v>108.85</v>
      </c>
      <c r="J63" s="231">
        <v>108.892</v>
      </c>
      <c r="K63" s="17"/>
      <c r="L63" s="18"/>
      <c r="M63" s="17"/>
      <c r="N63" s="232"/>
      <c r="O63" s="232"/>
      <c r="P63" s="189">
        <v>99587857</v>
      </c>
      <c r="Q63" s="20"/>
    </row>
    <row r="64" spans="2:17" ht="16.5" customHeight="1" thickTop="1" thickBot="1">
      <c r="B64" s="233">
        <f>B63+1</f>
        <v>49</v>
      </c>
      <c r="C64" s="234" t="s">
        <v>92</v>
      </c>
      <c r="D64" s="204" t="s">
        <v>36</v>
      </c>
      <c r="E64" s="227">
        <v>101.60599999999999</v>
      </c>
      <c r="F64" s="235">
        <v>43244</v>
      </c>
      <c r="G64" s="236">
        <v>3.6829999999999998</v>
      </c>
      <c r="H64" s="140">
        <v>103.092</v>
      </c>
      <c r="I64" s="213">
        <v>102.926</v>
      </c>
      <c r="J64" s="213">
        <v>102.952</v>
      </c>
      <c r="K64" s="17"/>
      <c r="L64" s="18"/>
      <c r="M64" s="17"/>
      <c r="N64" s="237"/>
      <c r="O64" s="237"/>
      <c r="P64" s="67">
        <v>132993164</v>
      </c>
      <c r="Q64" s="20"/>
    </row>
    <row r="65" spans="1:20" ht="16.5" customHeight="1" thickTop="1" thickBot="1">
      <c r="B65" s="238">
        <f t="shared" ref="B65:B85" si="7">B64+1</f>
        <v>50</v>
      </c>
      <c r="C65" s="239" t="s">
        <v>93</v>
      </c>
      <c r="D65" s="240" t="s">
        <v>36</v>
      </c>
      <c r="E65" s="227">
        <v>38847</v>
      </c>
      <c r="F65" s="241">
        <v>43230</v>
      </c>
      <c r="G65" s="242">
        <v>4.4539999999999997</v>
      </c>
      <c r="H65" s="243">
        <v>105.26600000000001</v>
      </c>
      <c r="I65" s="213">
        <v>105.23</v>
      </c>
      <c r="J65" s="213">
        <v>105.271</v>
      </c>
      <c r="K65" s="17"/>
      <c r="L65" s="18"/>
      <c r="M65" s="17"/>
      <c r="N65" s="237"/>
      <c r="O65" s="237"/>
      <c r="P65" s="67">
        <v>57308117</v>
      </c>
      <c r="Q65" s="20"/>
    </row>
    <row r="66" spans="1:20" ht="16.5" customHeight="1" thickTop="1" thickBot="1">
      <c r="B66" s="244">
        <f t="shared" si="7"/>
        <v>51</v>
      </c>
      <c r="C66" s="245" t="s">
        <v>94</v>
      </c>
      <c r="D66" s="246" t="s">
        <v>95</v>
      </c>
      <c r="E66" s="227">
        <v>36831</v>
      </c>
      <c r="F66" s="227">
        <v>43241</v>
      </c>
      <c r="G66" s="247">
        <v>3.9620000000000002</v>
      </c>
      <c r="H66" s="212">
        <v>102.783</v>
      </c>
      <c r="I66" s="213">
        <v>103.291</v>
      </c>
      <c r="J66" s="213">
        <v>103.33499999999999</v>
      </c>
      <c r="K66" s="17"/>
      <c r="L66" s="18"/>
      <c r="M66" s="17"/>
      <c r="N66" s="248"/>
      <c r="O66" s="248"/>
      <c r="P66" s="67">
        <v>153015576</v>
      </c>
      <c r="Q66" s="20"/>
    </row>
    <row r="67" spans="1:20" ht="16.5" customHeight="1" thickTop="1" thickBot="1">
      <c r="B67" s="244">
        <f t="shared" si="7"/>
        <v>52</v>
      </c>
      <c r="C67" s="249" t="s">
        <v>96</v>
      </c>
      <c r="D67" s="246" t="s">
        <v>97</v>
      </c>
      <c r="E67" s="227">
        <v>39209</v>
      </c>
      <c r="F67" s="227">
        <v>43207</v>
      </c>
      <c r="G67" s="247">
        <v>4.57</v>
      </c>
      <c r="H67" s="212">
        <v>104.389</v>
      </c>
      <c r="I67" s="213">
        <v>104.84399999999999</v>
      </c>
      <c r="J67" s="213">
        <v>104.893</v>
      </c>
      <c r="K67" s="17"/>
      <c r="L67" s="18"/>
      <c r="M67" s="17"/>
      <c r="N67" s="250"/>
      <c r="O67" s="250"/>
      <c r="P67" s="67">
        <v>71284957</v>
      </c>
      <c r="Q67" s="20"/>
    </row>
    <row r="68" spans="1:20" ht="16.5" customHeight="1" thickTop="1" thickBot="1">
      <c r="B68" s="244">
        <f t="shared" si="7"/>
        <v>53</v>
      </c>
      <c r="C68" s="249" t="s">
        <v>98</v>
      </c>
      <c r="D68" s="251" t="s">
        <v>42</v>
      </c>
      <c r="E68" s="227">
        <v>37865</v>
      </c>
      <c r="F68" s="241">
        <v>43250</v>
      </c>
      <c r="G68" s="247">
        <v>3.8919999999999999</v>
      </c>
      <c r="H68" s="212">
        <v>107.29900000000001</v>
      </c>
      <c r="I68" s="213">
        <v>107.515</v>
      </c>
      <c r="J68" s="213">
        <v>107.55200000000001</v>
      </c>
      <c r="K68" s="17"/>
      <c r="L68" s="18"/>
      <c r="M68" s="17"/>
      <c r="N68" s="250"/>
      <c r="O68" s="250"/>
      <c r="P68" s="67">
        <v>33835305</v>
      </c>
      <c r="Q68" s="20"/>
    </row>
    <row r="69" spans="1:20" ht="16.5" customHeight="1" thickTop="1" thickBot="1">
      <c r="B69" s="244">
        <f t="shared" si="7"/>
        <v>54</v>
      </c>
      <c r="C69" s="252" t="s">
        <v>99</v>
      </c>
      <c r="D69" s="246" t="s">
        <v>65</v>
      </c>
      <c r="E69" s="227">
        <v>35436</v>
      </c>
      <c r="F69" s="227">
        <v>43228</v>
      </c>
      <c r="G69" s="247">
        <v>4.4359999999999999</v>
      </c>
      <c r="H69" s="253">
        <v>104.822</v>
      </c>
      <c r="I69" s="213">
        <v>105.29600000000001</v>
      </c>
      <c r="J69" s="213">
        <v>105.343</v>
      </c>
      <c r="K69" s="17"/>
      <c r="L69" s="18"/>
      <c r="M69" s="17"/>
      <c r="N69" s="254"/>
      <c r="O69" s="254"/>
      <c r="P69" s="67">
        <v>316144212</v>
      </c>
      <c r="Q69" s="20"/>
    </row>
    <row r="70" spans="1:20" ht="16.5" customHeight="1" thickTop="1" thickBot="1">
      <c r="B70" s="244">
        <f t="shared" si="7"/>
        <v>55</v>
      </c>
      <c r="C70" s="252" t="s">
        <v>100</v>
      </c>
      <c r="D70" s="246" t="s">
        <v>13</v>
      </c>
      <c r="E70" s="227">
        <v>35464</v>
      </c>
      <c r="F70" s="227">
        <v>43238</v>
      </c>
      <c r="G70" s="247">
        <v>3.52</v>
      </c>
      <c r="H70" s="253">
        <v>101.81</v>
      </c>
      <c r="I70" s="213">
        <v>101.935</v>
      </c>
      <c r="J70" s="213">
        <v>101.967</v>
      </c>
      <c r="K70" s="17"/>
      <c r="L70" s="18"/>
      <c r="M70" s="17"/>
      <c r="N70" s="254"/>
      <c r="O70" s="254"/>
      <c r="P70" s="67">
        <v>219293441</v>
      </c>
      <c r="Q70" s="20"/>
    </row>
    <row r="71" spans="1:20" ht="15" customHeight="1" thickTop="1" thickBot="1">
      <c r="B71" s="244">
        <f t="shared" si="7"/>
        <v>56</v>
      </c>
      <c r="C71" s="252" t="s">
        <v>101</v>
      </c>
      <c r="D71" s="246" t="s">
        <v>26</v>
      </c>
      <c r="E71" s="227">
        <v>37207</v>
      </c>
      <c r="F71" s="227">
        <v>43245</v>
      </c>
      <c r="G71" s="247">
        <v>3.0510000000000002</v>
      </c>
      <c r="H71" s="253">
        <v>103.541</v>
      </c>
      <c r="I71" s="213">
        <v>103.67100000000001</v>
      </c>
      <c r="J71" s="213">
        <v>103.699</v>
      </c>
      <c r="K71" s="17"/>
      <c r="L71" s="18"/>
      <c r="M71" s="17"/>
      <c r="N71" s="232"/>
      <c r="O71" s="232"/>
      <c r="P71" s="45">
        <v>4171824</v>
      </c>
      <c r="Q71" s="20"/>
    </row>
    <row r="72" spans="1:20" ht="16.5" customHeight="1" thickTop="1" thickBot="1">
      <c r="B72" s="244">
        <f t="shared" si="7"/>
        <v>57</v>
      </c>
      <c r="C72" s="252" t="s">
        <v>102</v>
      </c>
      <c r="D72" s="246" t="s">
        <v>103</v>
      </c>
      <c r="E72" s="227">
        <v>37242</v>
      </c>
      <c r="F72" s="227">
        <v>43248</v>
      </c>
      <c r="G72" s="247">
        <v>4.0049999999999999</v>
      </c>
      <c r="H72" s="212">
        <v>104.289</v>
      </c>
      <c r="I72" s="213">
        <v>104.878</v>
      </c>
      <c r="J72" s="213">
        <v>104.92100000000001</v>
      </c>
      <c r="K72" s="17"/>
      <c r="L72" s="18"/>
      <c r="M72" s="17"/>
      <c r="N72" s="44"/>
      <c r="O72" s="44"/>
      <c r="P72" s="45">
        <v>23585654</v>
      </c>
      <c r="Q72" s="20"/>
    </row>
    <row r="73" spans="1:20" ht="15.75" customHeight="1" thickTop="1" thickBot="1">
      <c r="B73" s="244">
        <f t="shared" si="7"/>
        <v>58</v>
      </c>
      <c r="C73" s="249" t="s">
        <v>104</v>
      </c>
      <c r="D73" s="246" t="s">
        <v>105</v>
      </c>
      <c r="E73" s="227">
        <v>39489</v>
      </c>
      <c r="F73" s="255">
        <v>43251</v>
      </c>
      <c r="G73" s="247">
        <v>3.827</v>
      </c>
      <c r="H73" s="212">
        <v>103.49</v>
      </c>
      <c r="I73" s="213">
        <v>103.58199999999999</v>
      </c>
      <c r="J73" s="213">
        <v>103.62</v>
      </c>
      <c r="K73" s="17"/>
      <c r="L73" s="18"/>
      <c r="M73" s="17"/>
      <c r="N73" s="250"/>
      <c r="O73" s="250"/>
      <c r="P73" s="67">
        <v>3925367</v>
      </c>
      <c r="Q73" s="20"/>
    </row>
    <row r="74" spans="1:20" ht="17.25" customHeight="1" thickTop="1" thickBot="1">
      <c r="B74" s="244">
        <f t="shared" si="7"/>
        <v>59</v>
      </c>
      <c r="C74" s="249" t="s">
        <v>106</v>
      </c>
      <c r="D74" s="246" t="s">
        <v>107</v>
      </c>
      <c r="E74" s="227">
        <v>36075</v>
      </c>
      <c r="F74" s="235">
        <v>43231</v>
      </c>
      <c r="G74" s="247">
        <v>4.3940000000000001</v>
      </c>
      <c r="H74" s="212">
        <v>106.999</v>
      </c>
      <c r="I74" s="213">
        <v>107.521</v>
      </c>
      <c r="J74" s="213">
        <v>107.57</v>
      </c>
      <c r="K74" s="17"/>
      <c r="L74" s="18"/>
      <c r="M74" s="17"/>
      <c r="N74" s="250"/>
      <c r="O74" s="250"/>
      <c r="P74" s="215">
        <v>47179742</v>
      </c>
      <c r="Q74" s="20"/>
    </row>
    <row r="75" spans="1:20" ht="16.5" customHeight="1" thickTop="1" thickBot="1">
      <c r="B75" s="244">
        <f t="shared" si="7"/>
        <v>60</v>
      </c>
      <c r="C75" s="249" t="s">
        <v>108</v>
      </c>
      <c r="D75" s="246" t="s">
        <v>79</v>
      </c>
      <c r="E75" s="227">
        <v>37396</v>
      </c>
      <c r="F75" s="241">
        <v>43249</v>
      </c>
      <c r="G75" s="247">
        <v>3.6640000000000001</v>
      </c>
      <c r="H75" s="253">
        <v>105.057</v>
      </c>
      <c r="I75" s="213">
        <v>105.276</v>
      </c>
      <c r="J75" s="213">
        <v>105.312</v>
      </c>
      <c r="K75" s="8"/>
      <c r="L75" s="256"/>
      <c r="M75" s="8"/>
      <c r="N75" s="257"/>
      <c r="O75" s="257"/>
      <c r="P75" s="258">
        <v>204305229</v>
      </c>
      <c r="Q75" s="20"/>
    </row>
    <row r="76" spans="1:20" ht="16.5" customHeight="1" thickTop="1" thickBot="1">
      <c r="B76" s="244">
        <f t="shared" si="7"/>
        <v>61</v>
      </c>
      <c r="C76" s="249" t="s">
        <v>109</v>
      </c>
      <c r="D76" s="246" t="s">
        <v>45</v>
      </c>
      <c r="E76" s="259">
        <v>40211</v>
      </c>
      <c r="F76" s="241">
        <v>43250</v>
      </c>
      <c r="G76" s="260">
        <v>3.4260000000000002</v>
      </c>
      <c r="H76" s="253">
        <v>103.99299999999999</v>
      </c>
      <c r="I76" s="213">
        <v>103.953</v>
      </c>
      <c r="J76" s="213">
        <v>103.982</v>
      </c>
      <c r="K76" s="17"/>
      <c r="L76" s="18"/>
      <c r="M76" s="17"/>
      <c r="N76" s="254"/>
      <c r="O76" s="254"/>
      <c r="P76" s="261">
        <v>19297516</v>
      </c>
      <c r="Q76" s="20"/>
    </row>
    <row r="77" spans="1:20" ht="16.5" customHeight="1" thickTop="1" thickBot="1">
      <c r="B77" s="244">
        <f t="shared" si="7"/>
        <v>62</v>
      </c>
      <c r="C77" s="252" t="s">
        <v>110</v>
      </c>
      <c r="D77" s="262" t="s">
        <v>111</v>
      </c>
      <c r="E77" s="227">
        <v>33910</v>
      </c>
      <c r="F77" s="227">
        <v>43189</v>
      </c>
      <c r="G77" s="247">
        <v>3.637</v>
      </c>
      <c r="H77" s="212">
        <v>102.75700000000001</v>
      </c>
      <c r="I77" s="213">
        <v>103.46899999999999</v>
      </c>
      <c r="J77" s="213">
        <v>103.511</v>
      </c>
      <c r="K77" s="17"/>
      <c r="L77" s="18"/>
      <c r="M77" s="17"/>
      <c r="N77" s="263"/>
      <c r="O77" s="263"/>
      <c r="P77" s="261">
        <v>427459036</v>
      </c>
      <c r="Q77" s="20"/>
    </row>
    <row r="78" spans="1:20" ht="14.25" customHeight="1" thickTop="1" thickBot="1">
      <c r="B78" s="244">
        <f t="shared" si="7"/>
        <v>63</v>
      </c>
      <c r="C78" s="249" t="s">
        <v>112</v>
      </c>
      <c r="D78" s="264" t="s">
        <v>113</v>
      </c>
      <c r="E78" s="227">
        <v>36815</v>
      </c>
      <c r="F78" s="235">
        <v>43244</v>
      </c>
      <c r="G78" s="247">
        <v>3.3839999999999999</v>
      </c>
      <c r="H78" s="212">
        <v>104.21</v>
      </c>
      <c r="I78" s="213">
        <v>104.575</v>
      </c>
      <c r="J78" s="213">
        <v>104.62</v>
      </c>
      <c r="K78" s="17"/>
      <c r="L78" s="18"/>
      <c r="M78" s="17"/>
      <c r="N78" s="250"/>
      <c r="O78" s="250"/>
      <c r="P78" s="261">
        <v>9144493</v>
      </c>
      <c r="Q78" s="20"/>
    </row>
    <row r="79" spans="1:20" s="65" customFormat="1" ht="16.5" customHeight="1" thickTop="1" thickBot="1">
      <c r="A79" s="265"/>
      <c r="B79" s="244">
        <f t="shared" si="7"/>
        <v>64</v>
      </c>
      <c r="C79" s="266" t="s">
        <v>114</v>
      </c>
      <c r="D79" s="246" t="s">
        <v>115</v>
      </c>
      <c r="E79" s="267">
        <v>35744</v>
      </c>
      <c r="F79" s="255">
        <v>43251</v>
      </c>
      <c r="G79" s="247">
        <v>4.4960000000000004</v>
      </c>
      <c r="H79" s="212">
        <v>102.91</v>
      </c>
      <c r="I79" s="213">
        <v>103.32299999999999</v>
      </c>
      <c r="J79" s="213">
        <v>103.369</v>
      </c>
      <c r="K79" s="17"/>
      <c r="L79" s="18"/>
      <c r="M79" s="17"/>
      <c r="N79" s="263"/>
      <c r="O79" s="263"/>
      <c r="P79" s="268">
        <v>117610636</v>
      </c>
      <c r="Q79" s="20"/>
      <c r="R79" s="17"/>
      <c r="S79" s="17"/>
      <c r="T79" s="17"/>
    </row>
    <row r="80" spans="1:20" ht="16.5" customHeight="1" thickTop="1" thickBot="1">
      <c r="B80" s="244">
        <f t="shared" si="7"/>
        <v>65</v>
      </c>
      <c r="C80" s="269" t="s">
        <v>116</v>
      </c>
      <c r="D80" s="246" t="s">
        <v>115</v>
      </c>
      <c r="E80" s="270">
        <v>40000</v>
      </c>
      <c r="F80" s="235">
        <v>43231</v>
      </c>
      <c r="G80" s="271">
        <v>4.0279999999999996</v>
      </c>
      <c r="H80" s="212">
        <v>104.024</v>
      </c>
      <c r="I80" s="212">
        <v>104.325</v>
      </c>
      <c r="J80" s="212">
        <v>104.36199999999999</v>
      </c>
      <c r="K80" s="17"/>
      <c r="L80" s="18"/>
      <c r="M80" s="17"/>
      <c r="N80" s="254"/>
      <c r="O80" s="254"/>
      <c r="P80" s="261">
        <v>75148366</v>
      </c>
      <c r="Q80" s="20"/>
    </row>
    <row r="81" spans="1:17" ht="16.5" customHeight="1" thickTop="1" thickBot="1">
      <c r="B81" s="244">
        <f t="shared" si="7"/>
        <v>66</v>
      </c>
      <c r="C81" s="272" t="s">
        <v>117</v>
      </c>
      <c r="D81" s="226" t="s">
        <v>58</v>
      </c>
      <c r="E81" s="227">
        <v>39604</v>
      </c>
      <c r="F81" s="241">
        <v>43250</v>
      </c>
      <c r="G81" s="229">
        <v>3.3450000000000002</v>
      </c>
      <c r="H81" s="253">
        <v>105.352</v>
      </c>
      <c r="I81" s="213">
        <v>105.654</v>
      </c>
      <c r="J81" s="213">
        <v>105.688</v>
      </c>
      <c r="K81" s="17"/>
      <c r="L81" s="18"/>
      <c r="M81" s="17"/>
      <c r="N81" s="254"/>
      <c r="O81" s="254"/>
      <c r="P81" s="261">
        <v>3430306</v>
      </c>
      <c r="Q81" s="20"/>
    </row>
    <row r="82" spans="1:17" ht="16.5" customHeight="1" thickTop="1" thickBot="1">
      <c r="B82" s="244">
        <f t="shared" si="7"/>
        <v>67</v>
      </c>
      <c r="C82" s="252" t="s">
        <v>118</v>
      </c>
      <c r="D82" s="246" t="s">
        <v>17</v>
      </c>
      <c r="E82" s="227">
        <v>35481</v>
      </c>
      <c r="F82" s="227">
        <v>43248</v>
      </c>
      <c r="G82" s="247">
        <v>4.4370000000000003</v>
      </c>
      <c r="H82" s="212">
        <v>103.018</v>
      </c>
      <c r="I82" s="213">
        <v>103.35899999999999</v>
      </c>
      <c r="J82" s="213">
        <v>103.405</v>
      </c>
      <c r="K82" s="17"/>
      <c r="L82" s="18"/>
      <c r="M82" s="17"/>
      <c r="N82" s="250"/>
      <c r="O82" s="250"/>
      <c r="P82" s="273">
        <v>344938583</v>
      </c>
      <c r="Q82" s="20"/>
    </row>
    <row r="83" spans="1:17" ht="16.5" customHeight="1" thickTop="1" thickBot="1">
      <c r="B83" s="244">
        <f t="shared" si="7"/>
        <v>68</v>
      </c>
      <c r="C83" s="249" t="s">
        <v>119</v>
      </c>
      <c r="D83" s="246" t="s">
        <v>28</v>
      </c>
      <c r="E83" s="227">
        <v>39706</v>
      </c>
      <c r="F83" s="241">
        <v>43249</v>
      </c>
      <c r="G83" s="247">
        <v>4.0380000000000003</v>
      </c>
      <c r="H83" s="212">
        <v>103.033</v>
      </c>
      <c r="I83" s="213">
        <v>103.211</v>
      </c>
      <c r="J83" s="213">
        <v>103.249</v>
      </c>
      <c r="K83" s="17"/>
      <c r="L83" s="18"/>
      <c r="M83" s="17"/>
      <c r="N83" s="250"/>
      <c r="O83" s="250"/>
      <c r="P83" s="273">
        <v>10752473</v>
      </c>
      <c r="Q83" s="20"/>
    </row>
    <row r="84" spans="1:17" ht="16.5" customHeight="1" thickTop="1" thickBot="1">
      <c r="B84" s="244">
        <f t="shared" si="7"/>
        <v>69</v>
      </c>
      <c r="C84" s="274" t="s">
        <v>120</v>
      </c>
      <c r="D84" s="246" t="s">
        <v>11</v>
      </c>
      <c r="E84" s="227">
        <v>38565</v>
      </c>
      <c r="F84" s="227">
        <v>43245</v>
      </c>
      <c r="G84" s="247">
        <v>3.335</v>
      </c>
      <c r="H84" s="253">
        <v>105.331</v>
      </c>
      <c r="I84" s="213">
        <v>105.863</v>
      </c>
      <c r="J84" s="213">
        <v>105.899</v>
      </c>
      <c r="K84" s="17"/>
      <c r="L84" s="18"/>
      <c r="M84" s="17"/>
      <c r="N84" s="254"/>
      <c r="O84" s="254"/>
      <c r="P84" s="273">
        <v>24885788</v>
      </c>
      <c r="Q84" s="20"/>
    </row>
    <row r="85" spans="1:17" ht="16.5" customHeight="1" thickTop="1" thickBot="1">
      <c r="B85" s="244">
        <f t="shared" si="7"/>
        <v>70</v>
      </c>
      <c r="C85" s="275" t="s">
        <v>121</v>
      </c>
      <c r="D85" s="276" t="s">
        <v>15</v>
      </c>
      <c r="E85" s="277">
        <v>34288</v>
      </c>
      <c r="F85" s="227">
        <v>43228</v>
      </c>
      <c r="G85" s="278">
        <v>3.391</v>
      </c>
      <c r="H85" s="212">
        <v>102.452</v>
      </c>
      <c r="I85" s="74">
        <v>102.688</v>
      </c>
      <c r="J85" s="74">
        <v>102.723</v>
      </c>
      <c r="K85" s="17"/>
      <c r="L85" s="18"/>
      <c r="M85" s="17"/>
      <c r="N85" s="250"/>
      <c r="O85" s="250"/>
      <c r="P85" s="273">
        <v>95060326</v>
      </c>
      <c r="Q85" s="20"/>
    </row>
    <row r="86" spans="1:17" ht="13.5" customHeight="1" thickTop="1" thickBot="1">
      <c r="A86" s="4" t="s">
        <v>71</v>
      </c>
      <c r="B86" s="520" t="s">
        <v>122</v>
      </c>
      <c r="C86" s="516"/>
      <c r="D86" s="516"/>
      <c r="E86" s="516"/>
      <c r="F86" s="516"/>
      <c r="G86" s="516"/>
      <c r="H86" s="516"/>
      <c r="I86" s="516"/>
      <c r="J86" s="521"/>
      <c r="K86" s="17"/>
      <c r="L86" s="17"/>
      <c r="M86" s="18"/>
      <c r="N86" s="17"/>
      <c r="O86" s="279"/>
      <c r="P86" s="280"/>
      <c r="Q86" s="20"/>
    </row>
    <row r="87" spans="1:17" ht="18" customHeight="1" thickTop="1" thickBot="1">
      <c r="B87" s="281">
        <v>71</v>
      </c>
      <c r="C87" s="282" t="s">
        <v>123</v>
      </c>
      <c r="D87" s="283" t="s">
        <v>22</v>
      </c>
      <c r="E87" s="227">
        <v>39084</v>
      </c>
      <c r="F87" s="227">
        <v>43228</v>
      </c>
      <c r="G87" s="229">
        <v>0.42399999999999999</v>
      </c>
      <c r="H87" s="284">
        <v>10.631</v>
      </c>
      <c r="I87" s="284">
        <v>10.661</v>
      </c>
      <c r="J87" s="284">
        <v>10.666</v>
      </c>
      <c r="K87" s="17"/>
      <c r="L87" s="18"/>
      <c r="M87" s="17"/>
      <c r="N87" s="285"/>
      <c r="O87" s="285"/>
      <c r="P87" s="286">
        <v>4893740</v>
      </c>
      <c r="Q87" s="20"/>
    </row>
    <row r="88" spans="1:17" ht="16.5" customHeight="1" thickTop="1" thickBot="1">
      <c r="A88" s="4" t="s">
        <v>71</v>
      </c>
      <c r="B88" s="281">
        <f>B87+1</f>
        <v>72</v>
      </c>
      <c r="C88" s="287" t="s">
        <v>124</v>
      </c>
      <c r="D88" s="251" t="s">
        <v>42</v>
      </c>
      <c r="E88" s="288">
        <v>39762</v>
      </c>
      <c r="F88" s="255">
        <v>43251</v>
      </c>
      <c r="G88" s="247">
        <v>3.762</v>
      </c>
      <c r="H88" s="289">
        <v>103.846</v>
      </c>
      <c r="I88" s="289">
        <v>103.69799999999999</v>
      </c>
      <c r="J88" s="289">
        <v>103.729</v>
      </c>
      <c r="L88" s="175"/>
      <c r="M88" s="1"/>
      <c r="N88" s="285"/>
      <c r="O88" s="285"/>
      <c r="P88" s="290">
        <v>2713671</v>
      </c>
      <c r="Q88" s="20"/>
    </row>
    <row r="89" spans="1:17" ht="16.5" customHeight="1" thickTop="1" thickBot="1">
      <c r="B89" s="281">
        <f t="shared" ref="B89:B91" si="8">B88+1</f>
        <v>73</v>
      </c>
      <c r="C89" s="291" t="s">
        <v>125</v>
      </c>
      <c r="D89" s="292" t="s">
        <v>126</v>
      </c>
      <c r="E89" s="293">
        <v>40543</v>
      </c>
      <c r="F89" s="227">
        <v>43245</v>
      </c>
      <c r="G89" s="278">
        <v>4.7489999999999997</v>
      </c>
      <c r="H89" s="294">
        <v>104.26900000000001</v>
      </c>
      <c r="I89" s="294">
        <v>104.093</v>
      </c>
      <c r="J89" s="294">
        <v>104.136</v>
      </c>
      <c r="K89" s="17"/>
      <c r="L89" s="18"/>
      <c r="M89" s="17"/>
      <c r="N89" s="295"/>
      <c r="O89" s="295"/>
      <c r="P89" s="75">
        <v>7657587</v>
      </c>
      <c r="Q89" s="20"/>
    </row>
    <row r="90" spans="1:17" ht="16.5" customHeight="1" thickTop="1" thickBot="1">
      <c r="B90" s="281">
        <f t="shared" si="8"/>
        <v>74</v>
      </c>
      <c r="C90" s="296" t="s">
        <v>127</v>
      </c>
      <c r="D90" s="297" t="s">
        <v>128</v>
      </c>
      <c r="E90" s="298">
        <v>42024</v>
      </c>
      <c r="F90" s="255">
        <v>43251</v>
      </c>
      <c r="G90" s="299">
        <v>3.9409999999999998</v>
      </c>
      <c r="H90" s="294">
        <v>104.98399999999999</v>
      </c>
      <c r="I90" s="294">
        <v>105.24</v>
      </c>
      <c r="J90" s="294">
        <v>105.279</v>
      </c>
      <c r="K90" s="17"/>
      <c r="L90" s="18"/>
      <c r="M90" s="17"/>
      <c r="N90" s="295"/>
      <c r="O90" s="295" t="s">
        <v>202</v>
      </c>
      <c r="P90" s="29">
        <v>3139028</v>
      </c>
      <c r="Q90" s="20"/>
    </row>
    <row r="91" spans="1:17" s="1" customFormat="1" ht="16.5" customHeight="1" thickTop="1" thickBot="1">
      <c r="A91" s="4"/>
      <c r="B91" s="300">
        <f t="shared" si="8"/>
        <v>75</v>
      </c>
      <c r="C91" s="301" t="s">
        <v>129</v>
      </c>
      <c r="D91" s="302" t="s">
        <v>130</v>
      </c>
      <c r="E91" s="303">
        <v>42195</v>
      </c>
      <c r="F91" s="304">
        <v>43248</v>
      </c>
      <c r="G91" s="305">
        <v>0.40500000000000003</v>
      </c>
      <c r="H91" s="306">
        <v>10.445</v>
      </c>
      <c r="I91" s="306">
        <v>10.462999999999999</v>
      </c>
      <c r="J91" s="306">
        <v>10.467000000000001</v>
      </c>
      <c r="K91" s="17"/>
      <c r="L91" s="18"/>
      <c r="M91" s="17"/>
      <c r="N91" s="144"/>
      <c r="O91" s="144"/>
      <c r="P91" s="495">
        <v>5854635</v>
      </c>
      <c r="Q91" s="20"/>
    </row>
    <row r="92" spans="1:17" s="1" customFormat="1" ht="16.5" customHeight="1" thickTop="1" thickBot="1">
      <c r="A92" s="4"/>
      <c r="B92" s="511" t="s">
        <v>207</v>
      </c>
      <c r="C92" s="512"/>
      <c r="D92" s="512"/>
      <c r="E92" s="512"/>
      <c r="F92" s="512"/>
      <c r="G92" s="512"/>
      <c r="H92" s="512"/>
      <c r="I92" s="512"/>
      <c r="J92" s="514"/>
      <c r="K92" s="17"/>
      <c r="L92" s="493"/>
      <c r="M92" s="17"/>
      <c r="N92" s="47"/>
      <c r="O92" s="494"/>
      <c r="P92" s="84"/>
      <c r="Q92" s="20"/>
    </row>
    <row r="93" spans="1:17" s="1" customFormat="1" ht="16.5" customHeight="1" thickTop="1" thickBot="1">
      <c r="A93" s="4"/>
      <c r="B93" s="496">
        <v>76</v>
      </c>
      <c r="C93" s="497" t="s">
        <v>198</v>
      </c>
      <c r="D93" s="498" t="s">
        <v>126</v>
      </c>
      <c r="E93" s="499">
        <v>43350</v>
      </c>
      <c r="F93" s="500" t="s">
        <v>165</v>
      </c>
      <c r="G93" s="501" t="s">
        <v>165</v>
      </c>
      <c r="H93" s="502" t="s">
        <v>165</v>
      </c>
      <c r="I93" s="502">
        <v>100.423</v>
      </c>
      <c r="J93" s="502">
        <v>100.50700000000001</v>
      </c>
      <c r="K93" s="17"/>
      <c r="L93" s="18"/>
      <c r="M93" s="17"/>
      <c r="N93" s="295"/>
      <c r="O93" s="176" t="s">
        <v>63</v>
      </c>
      <c r="P93" s="75">
        <v>551584</v>
      </c>
      <c r="Q93" s="20"/>
    </row>
    <row r="94" spans="1:17" s="1" customFormat="1" ht="15" customHeight="1" thickTop="1" thickBot="1">
      <c r="A94" s="307"/>
      <c r="B94" s="522" t="s">
        <v>131</v>
      </c>
      <c r="C94" s="522"/>
      <c r="D94" s="522"/>
      <c r="E94" s="522"/>
      <c r="F94" s="522"/>
      <c r="G94" s="522"/>
      <c r="H94" s="522"/>
      <c r="I94" s="522"/>
      <c r="J94" s="522"/>
      <c r="K94" s="522"/>
      <c r="L94" s="17"/>
      <c r="M94" s="77"/>
      <c r="N94" s="17"/>
      <c r="O94" s="308"/>
      <c r="P94" s="309"/>
      <c r="Q94" s="20"/>
    </row>
    <row r="95" spans="1:17" s="1" customFormat="1" ht="16.5" customHeight="1" thickTop="1" thickBot="1">
      <c r="A95" s="4"/>
      <c r="B95" s="310">
        <v>77</v>
      </c>
      <c r="C95" s="311" t="s">
        <v>132</v>
      </c>
      <c r="D95" s="312" t="s">
        <v>22</v>
      </c>
      <c r="E95" s="313">
        <v>34561</v>
      </c>
      <c r="F95" s="314">
        <v>43242</v>
      </c>
      <c r="G95" s="315">
        <v>0.58299999999999996</v>
      </c>
      <c r="H95" s="230">
        <v>60.435000000000002</v>
      </c>
      <c r="I95" s="231">
        <v>59.826000000000001</v>
      </c>
      <c r="J95" s="231">
        <v>59.886000000000003</v>
      </c>
      <c r="K95" s="17"/>
      <c r="L95" s="17"/>
      <c r="M95" s="18"/>
      <c r="N95" s="17"/>
      <c r="O95" s="285"/>
      <c r="P95" s="101">
        <v>5609328</v>
      </c>
      <c r="Q95" s="20"/>
    </row>
    <row r="96" spans="1:17" s="1" customFormat="1" ht="16.5" customHeight="1" thickTop="1" thickBot="1">
      <c r="A96" s="4"/>
      <c r="B96" s="316">
        <f>B95+1</f>
        <v>78</v>
      </c>
      <c r="C96" s="249" t="s">
        <v>133</v>
      </c>
      <c r="D96" s="317" t="s">
        <v>95</v>
      </c>
      <c r="E96" s="227">
        <v>34415</v>
      </c>
      <c r="F96" s="227">
        <v>42877</v>
      </c>
      <c r="G96" s="229" t="s">
        <v>134</v>
      </c>
      <c r="H96" s="318" t="s">
        <v>135</v>
      </c>
      <c r="I96" s="318" t="s">
        <v>135</v>
      </c>
      <c r="J96" s="318" t="s">
        <v>135</v>
      </c>
      <c r="K96" s="17"/>
      <c r="L96" s="17"/>
      <c r="M96" s="18"/>
      <c r="N96" s="17"/>
      <c r="O96" s="100"/>
      <c r="P96" s="101">
        <v>771733</v>
      </c>
      <c r="Q96" s="20"/>
    </row>
    <row r="97" spans="1:17" s="1" customFormat="1" ht="16.5" customHeight="1" thickTop="1" thickBot="1">
      <c r="A97" s="4"/>
      <c r="B97" s="316">
        <f t="shared" ref="B97:B106" si="9">B96+1</f>
        <v>79</v>
      </c>
      <c r="C97" s="249" t="s">
        <v>136</v>
      </c>
      <c r="D97" s="246" t="s">
        <v>95</v>
      </c>
      <c r="E97" s="319">
        <v>34415</v>
      </c>
      <c r="F97" s="227">
        <v>42877</v>
      </c>
      <c r="G97" s="247" t="s">
        <v>137</v>
      </c>
      <c r="H97" s="318" t="s">
        <v>135</v>
      </c>
      <c r="I97" s="318" t="s">
        <v>135</v>
      </c>
      <c r="J97" s="318" t="s">
        <v>135</v>
      </c>
      <c r="K97" s="17"/>
      <c r="L97" s="17"/>
      <c r="M97" s="18"/>
      <c r="N97" s="17"/>
      <c r="O97" s="100"/>
      <c r="P97" s="101">
        <v>521022</v>
      </c>
      <c r="Q97" s="20"/>
    </row>
    <row r="98" spans="1:17" s="1" customFormat="1" ht="16.5" customHeight="1" thickTop="1" thickBot="1">
      <c r="A98" s="4"/>
      <c r="B98" s="316">
        <f t="shared" si="9"/>
        <v>80</v>
      </c>
      <c r="C98" s="249" t="s">
        <v>138</v>
      </c>
      <c r="D98" s="320" t="s">
        <v>65</v>
      </c>
      <c r="E98" s="319">
        <v>105.764</v>
      </c>
      <c r="F98" s="227">
        <v>43228</v>
      </c>
      <c r="G98" s="247">
        <v>1.958</v>
      </c>
      <c r="H98" s="27">
        <v>97.811000000000007</v>
      </c>
      <c r="I98" s="28">
        <v>101.66200000000001</v>
      </c>
      <c r="J98" s="28">
        <v>101.396</v>
      </c>
      <c r="K98" s="17"/>
      <c r="L98" s="17"/>
      <c r="M98" s="18"/>
      <c r="N98" s="17"/>
      <c r="O98" s="321"/>
      <c r="P98" s="101">
        <v>2708614</v>
      </c>
      <c r="Q98" s="20"/>
    </row>
    <row r="99" spans="1:17" s="1" customFormat="1" ht="16.5" customHeight="1" thickTop="1" thickBot="1">
      <c r="A99" s="4"/>
      <c r="B99" s="316">
        <f t="shared" si="9"/>
        <v>81</v>
      </c>
      <c r="C99" s="249" t="s">
        <v>139</v>
      </c>
      <c r="D99" s="320" t="s">
        <v>103</v>
      </c>
      <c r="E99" s="319">
        <v>36367</v>
      </c>
      <c r="F99" s="227">
        <v>43248</v>
      </c>
      <c r="G99" s="247">
        <v>0.496</v>
      </c>
      <c r="H99" s="27">
        <v>17.757999999999999</v>
      </c>
      <c r="I99" s="28">
        <v>18.552</v>
      </c>
      <c r="J99" s="28">
        <v>18.571999999999999</v>
      </c>
      <c r="K99" s="322"/>
      <c r="L99" s="62"/>
      <c r="M99" s="62"/>
      <c r="N99" s="323"/>
      <c r="O99" s="324"/>
      <c r="P99" s="101">
        <v>1191596</v>
      </c>
      <c r="Q99" s="20"/>
    </row>
    <row r="100" spans="1:17" s="1" customFormat="1" ht="16.5" customHeight="1" thickTop="1" thickBot="1">
      <c r="A100" s="4"/>
      <c r="B100" s="325">
        <f t="shared" si="9"/>
        <v>82</v>
      </c>
      <c r="C100" s="326" t="s">
        <v>140</v>
      </c>
      <c r="D100" s="327" t="s">
        <v>111</v>
      </c>
      <c r="E100" s="328">
        <v>36857</v>
      </c>
      <c r="F100" s="227">
        <v>43189</v>
      </c>
      <c r="G100" s="329">
        <v>7.298</v>
      </c>
      <c r="H100" s="27">
        <v>297.226</v>
      </c>
      <c r="I100" s="28">
        <v>308.74099999999999</v>
      </c>
      <c r="J100" s="28">
        <v>308.64499999999998</v>
      </c>
      <c r="K100" s="17"/>
      <c r="L100" s="17"/>
      <c r="M100" s="18"/>
      <c r="N100" s="17"/>
      <c r="O100" s="114"/>
      <c r="P100" s="101">
        <v>15441834</v>
      </c>
      <c r="Q100" s="20"/>
    </row>
    <row r="101" spans="1:17" s="1" customFormat="1" ht="15.75" customHeight="1" thickTop="1" thickBot="1">
      <c r="A101" s="4"/>
      <c r="B101" s="325">
        <f t="shared" si="9"/>
        <v>83</v>
      </c>
      <c r="C101" s="326" t="s">
        <v>141</v>
      </c>
      <c r="D101" s="330" t="s">
        <v>115</v>
      </c>
      <c r="E101" s="328">
        <v>34599</v>
      </c>
      <c r="F101" s="331">
        <v>43251</v>
      </c>
      <c r="G101" s="329">
        <v>1.286</v>
      </c>
      <c r="H101" s="27">
        <v>30.074999999999999</v>
      </c>
      <c r="I101" s="27">
        <v>30.402000000000001</v>
      </c>
      <c r="J101" s="27">
        <v>30.37</v>
      </c>
      <c r="K101" s="17"/>
      <c r="L101" s="17"/>
      <c r="M101" s="18"/>
      <c r="N101" s="17"/>
      <c r="O101" s="114"/>
      <c r="P101" s="101">
        <v>4350701</v>
      </c>
      <c r="Q101" s="20"/>
    </row>
    <row r="102" spans="1:17" s="1" customFormat="1" ht="14.25" customHeight="1" thickTop="1" thickBot="1">
      <c r="A102" s="4"/>
      <c r="B102" s="325">
        <f t="shared" si="9"/>
        <v>84</v>
      </c>
      <c r="C102" s="326" t="s">
        <v>142</v>
      </c>
      <c r="D102" s="330" t="s">
        <v>58</v>
      </c>
      <c r="E102" s="328">
        <v>38777</v>
      </c>
      <c r="F102" s="227">
        <v>43245</v>
      </c>
      <c r="G102" s="329">
        <v>31.236000000000001</v>
      </c>
      <c r="H102" s="27">
        <v>2346.3040000000001</v>
      </c>
      <c r="I102" s="27">
        <v>2475.3449999999998</v>
      </c>
      <c r="J102" s="27">
        <v>2489.6849999999999</v>
      </c>
      <c r="K102" s="17"/>
      <c r="L102" s="17"/>
      <c r="M102" s="18"/>
      <c r="N102" s="17"/>
      <c r="O102" s="114"/>
      <c r="P102" s="101">
        <v>4015862</v>
      </c>
      <c r="Q102" s="20"/>
    </row>
    <row r="103" spans="1:17" s="1" customFormat="1" ht="17.25" customHeight="1" thickTop="1" thickBot="1">
      <c r="A103" s="4"/>
      <c r="B103" s="325">
        <f t="shared" si="9"/>
        <v>85</v>
      </c>
      <c r="C103" s="326" t="s">
        <v>143</v>
      </c>
      <c r="D103" s="330" t="s">
        <v>17</v>
      </c>
      <c r="E103" s="328">
        <v>34423</v>
      </c>
      <c r="F103" s="227">
        <v>43238</v>
      </c>
      <c r="G103" s="329">
        <v>2.5209999999999999</v>
      </c>
      <c r="H103" s="27">
        <v>74.028000000000006</v>
      </c>
      <c r="I103" s="28">
        <v>77.194999999999993</v>
      </c>
      <c r="J103" s="28">
        <v>77.272000000000006</v>
      </c>
      <c r="K103" s="17"/>
      <c r="L103" s="17"/>
      <c r="M103" s="18"/>
      <c r="N103" s="17"/>
      <c r="O103" s="100"/>
      <c r="P103" s="101">
        <v>1356985</v>
      </c>
      <c r="Q103" s="20"/>
    </row>
    <row r="104" spans="1:17" s="1" customFormat="1" ht="16.5" customHeight="1" thickTop="1" thickBot="1">
      <c r="A104" s="4"/>
      <c r="B104" s="325">
        <f t="shared" si="9"/>
        <v>86</v>
      </c>
      <c r="C104" s="326" t="s">
        <v>144</v>
      </c>
      <c r="D104" s="330" t="s">
        <v>17</v>
      </c>
      <c r="E104" s="328">
        <v>34731</v>
      </c>
      <c r="F104" s="331">
        <v>43237</v>
      </c>
      <c r="G104" s="329">
        <v>2.2429999999999999</v>
      </c>
      <c r="H104" s="27">
        <v>55.671999999999997</v>
      </c>
      <c r="I104" s="28">
        <v>57.573</v>
      </c>
      <c r="J104" s="28">
        <v>57.594000000000001</v>
      </c>
      <c r="K104" s="17"/>
      <c r="L104" s="17"/>
      <c r="M104" s="18"/>
      <c r="N104" s="17"/>
      <c r="O104" s="100"/>
      <c r="P104" s="101">
        <v>1171186</v>
      </c>
      <c r="Q104" s="20"/>
    </row>
    <row r="105" spans="1:17" s="1" customFormat="1" ht="16.5" customHeight="1" thickTop="1" thickBot="1">
      <c r="A105" s="4"/>
      <c r="B105" s="325">
        <f t="shared" si="9"/>
        <v>87</v>
      </c>
      <c r="C105" s="269" t="s">
        <v>145</v>
      </c>
      <c r="D105" s="276" t="s">
        <v>15</v>
      </c>
      <c r="E105" s="319">
        <v>36297</v>
      </c>
      <c r="F105" s="227">
        <v>43228</v>
      </c>
      <c r="G105" s="247">
        <v>3.7999999999999999E-2</v>
      </c>
      <c r="H105" s="332">
        <v>108.84399999999999</v>
      </c>
      <c r="I105" s="28">
        <v>117.49</v>
      </c>
      <c r="J105" s="28">
        <v>117.58</v>
      </c>
      <c r="K105" s="17"/>
      <c r="L105" s="17"/>
      <c r="M105" s="18"/>
      <c r="N105" s="17"/>
      <c r="O105" s="285"/>
      <c r="P105" s="411">
        <v>1839666</v>
      </c>
      <c r="Q105" s="20"/>
    </row>
    <row r="106" spans="1:17" s="1" customFormat="1" ht="16.5" customHeight="1" thickTop="1" thickBot="1">
      <c r="A106" s="4"/>
      <c r="B106" s="333">
        <f t="shared" si="9"/>
        <v>88</v>
      </c>
      <c r="C106" s="334" t="s">
        <v>146</v>
      </c>
      <c r="D106" s="335" t="s">
        <v>15</v>
      </c>
      <c r="E106" s="336">
        <v>36626</v>
      </c>
      <c r="F106" s="337">
        <v>42865</v>
      </c>
      <c r="G106" s="338" t="s">
        <v>147</v>
      </c>
      <c r="H106" s="339">
        <v>95.96</v>
      </c>
      <c r="I106" s="340">
        <v>103.11</v>
      </c>
      <c r="J106" s="340">
        <v>103.14</v>
      </c>
      <c r="K106" s="17"/>
      <c r="L106" s="17"/>
      <c r="M106" s="18"/>
      <c r="N106" s="17"/>
      <c r="O106" s="100"/>
      <c r="P106" s="504">
        <v>2398428</v>
      </c>
      <c r="Q106" s="20"/>
    </row>
    <row r="107" spans="1:17" s="1" customFormat="1" ht="18" customHeight="1" thickTop="1" thickBot="1">
      <c r="A107" s="4"/>
      <c r="B107" s="511" t="s">
        <v>148</v>
      </c>
      <c r="C107" s="512"/>
      <c r="D107" s="512"/>
      <c r="E107" s="512"/>
      <c r="F107" s="512"/>
      <c r="G107" s="512"/>
      <c r="H107" s="512"/>
      <c r="I107" s="512"/>
      <c r="J107" s="513"/>
      <c r="M107" s="167"/>
      <c r="O107" s="5"/>
      <c r="P107" s="47"/>
      <c r="Q107" s="20"/>
    </row>
    <row r="108" spans="1:17" s="1" customFormat="1" ht="16.5" customHeight="1" thickTop="1" thickBot="1">
      <c r="A108" s="4"/>
      <c r="B108" s="341">
        <v>89</v>
      </c>
      <c r="C108" s="282" t="s">
        <v>212</v>
      </c>
      <c r="D108" s="226" t="s">
        <v>22</v>
      </c>
      <c r="E108" s="227">
        <v>39084</v>
      </c>
      <c r="F108" s="227">
        <v>43228</v>
      </c>
      <c r="G108" s="229">
        <v>0.22800000000000001</v>
      </c>
      <c r="H108" s="231">
        <v>10.99</v>
      </c>
      <c r="I108" s="318" t="s">
        <v>135</v>
      </c>
      <c r="J108" s="318" t="s">
        <v>135</v>
      </c>
      <c r="K108" s="17"/>
      <c r="L108" s="18"/>
      <c r="M108" s="17"/>
      <c r="N108" s="68"/>
      <c r="O108" s="100"/>
      <c r="P108" s="342">
        <v>78184</v>
      </c>
      <c r="Q108" s="20"/>
    </row>
    <row r="109" spans="1:17" s="1" customFormat="1" ht="16.5" customHeight="1" thickTop="1" thickBot="1">
      <c r="A109" s="4"/>
      <c r="B109" s="343">
        <f>B108+1</f>
        <v>90</v>
      </c>
      <c r="C109" s="344" t="s">
        <v>150</v>
      </c>
      <c r="D109" s="345" t="s">
        <v>22</v>
      </c>
      <c r="E109" s="346">
        <v>1867429</v>
      </c>
      <c r="F109" s="227">
        <v>43228</v>
      </c>
      <c r="G109" s="347">
        <v>0.151</v>
      </c>
      <c r="H109" s="348">
        <v>11.95</v>
      </c>
      <c r="I109" s="349">
        <v>11.523999999999999</v>
      </c>
      <c r="J109" s="349">
        <v>11.548</v>
      </c>
      <c r="K109" s="17"/>
      <c r="L109" s="18"/>
      <c r="M109" s="17"/>
      <c r="N109" s="68"/>
      <c r="O109" s="100"/>
      <c r="P109" s="115">
        <v>901256</v>
      </c>
      <c r="Q109" s="20"/>
    </row>
    <row r="110" spans="1:17" s="1" customFormat="1" ht="16.5" customHeight="1" thickTop="1" thickBot="1">
      <c r="A110" s="4"/>
      <c r="B110" s="343">
        <f t="shared" ref="B110:B125" si="10">B109+1</f>
        <v>91</v>
      </c>
      <c r="C110" s="344" t="s">
        <v>213</v>
      </c>
      <c r="D110" s="345" t="s">
        <v>22</v>
      </c>
      <c r="E110" s="346">
        <v>735</v>
      </c>
      <c r="F110" s="227">
        <v>43228</v>
      </c>
      <c r="G110" s="347">
        <v>1.4E-2</v>
      </c>
      <c r="H110" s="348">
        <v>14.977</v>
      </c>
      <c r="I110" s="318" t="s">
        <v>135</v>
      </c>
      <c r="J110" s="318" t="s">
        <v>135</v>
      </c>
      <c r="K110" s="17"/>
      <c r="L110" s="18"/>
      <c r="M110" s="17"/>
      <c r="N110" s="68"/>
      <c r="O110" s="100"/>
      <c r="P110" s="115">
        <v>901256</v>
      </c>
      <c r="Q110" s="20"/>
    </row>
    <row r="111" spans="1:17" s="1" customFormat="1" ht="17.25" customHeight="1" thickTop="1" thickBot="1">
      <c r="A111" s="350"/>
      <c r="B111" s="343">
        <f t="shared" si="10"/>
        <v>92</v>
      </c>
      <c r="C111" s="344" t="s">
        <v>152</v>
      </c>
      <c r="D111" s="345" t="s">
        <v>22</v>
      </c>
      <c r="E111" s="346">
        <v>39084</v>
      </c>
      <c r="F111" s="227">
        <v>43228</v>
      </c>
      <c r="G111" s="347">
        <v>0.23200000000000001</v>
      </c>
      <c r="H111" s="348">
        <v>13.451000000000001</v>
      </c>
      <c r="I111" s="349">
        <v>14.226000000000001</v>
      </c>
      <c r="J111" s="349">
        <v>14.279</v>
      </c>
      <c r="K111" s="17"/>
      <c r="L111" s="18"/>
      <c r="M111" s="17"/>
      <c r="N111" s="68"/>
      <c r="O111" s="100"/>
      <c r="P111" s="115">
        <v>358407</v>
      </c>
      <c r="Q111" s="20"/>
    </row>
    <row r="112" spans="1:17" s="1" customFormat="1" ht="16.5" customHeight="1" thickTop="1" thickBot="1">
      <c r="A112" s="4"/>
      <c r="B112" s="343">
        <f t="shared" si="10"/>
        <v>93</v>
      </c>
      <c r="C112" s="351" t="s">
        <v>153</v>
      </c>
      <c r="D112" s="352" t="s">
        <v>95</v>
      </c>
      <c r="E112" s="346">
        <v>39994</v>
      </c>
      <c r="F112" s="227">
        <v>43241</v>
      </c>
      <c r="G112" s="347">
        <v>0.29899999999999999</v>
      </c>
      <c r="H112" s="348">
        <v>14.146000000000001</v>
      </c>
      <c r="I112" s="349">
        <v>16.126999999999999</v>
      </c>
      <c r="J112" s="349">
        <v>16.122</v>
      </c>
      <c r="K112" s="17"/>
      <c r="L112" s="18"/>
      <c r="M112" s="17"/>
      <c r="N112" s="68"/>
      <c r="O112" s="353"/>
      <c r="P112" s="115">
        <v>20859984</v>
      </c>
      <c r="Q112" s="20"/>
    </row>
    <row r="113" spans="1:20" s="1" customFormat="1" ht="15.75" customHeight="1" thickTop="1" thickBot="1">
      <c r="A113" s="4"/>
      <c r="B113" s="343">
        <f t="shared" si="10"/>
        <v>94</v>
      </c>
      <c r="C113" s="351" t="s">
        <v>154</v>
      </c>
      <c r="D113" s="345" t="s">
        <v>95</v>
      </c>
      <c r="E113" s="346">
        <v>40848</v>
      </c>
      <c r="F113" s="227">
        <v>43241</v>
      </c>
      <c r="G113" s="347">
        <v>0.24</v>
      </c>
      <c r="H113" s="348">
        <v>12.407</v>
      </c>
      <c r="I113" s="349">
        <v>13.919</v>
      </c>
      <c r="J113" s="349">
        <v>13.916</v>
      </c>
      <c r="K113" s="17"/>
      <c r="L113" s="18"/>
      <c r="M113" s="17"/>
      <c r="N113" s="68"/>
      <c r="O113" s="100"/>
      <c r="P113" s="115">
        <v>19401029</v>
      </c>
      <c r="Q113" s="20"/>
    </row>
    <row r="114" spans="1:20" s="1" customFormat="1" ht="16.5" customHeight="1" thickTop="1" thickBot="1">
      <c r="A114" s="4"/>
      <c r="B114" s="343">
        <f t="shared" si="10"/>
        <v>95</v>
      </c>
      <c r="C114" s="354" t="s">
        <v>155</v>
      </c>
      <c r="D114" s="352" t="s">
        <v>65</v>
      </c>
      <c r="E114" s="346">
        <v>39175</v>
      </c>
      <c r="F114" s="227">
        <v>43222</v>
      </c>
      <c r="G114" s="347">
        <v>4.5140000000000002</v>
      </c>
      <c r="H114" s="348">
        <v>147.89599999999999</v>
      </c>
      <c r="I114" s="349">
        <v>158.70599999999999</v>
      </c>
      <c r="J114" s="349">
        <v>158.547</v>
      </c>
      <c r="K114" s="17"/>
      <c r="L114" s="18"/>
      <c r="M114" s="17"/>
      <c r="N114" s="68"/>
      <c r="O114" s="100"/>
      <c r="P114" s="115">
        <v>1213682</v>
      </c>
      <c r="Q114" s="20"/>
    </row>
    <row r="115" spans="1:20" s="1" customFormat="1" ht="16.5" customHeight="1" thickTop="1" thickBot="1">
      <c r="A115" s="4"/>
      <c r="B115" s="343">
        <f t="shared" si="10"/>
        <v>96</v>
      </c>
      <c r="C115" s="355" t="s">
        <v>156</v>
      </c>
      <c r="D115" s="352" t="s">
        <v>65</v>
      </c>
      <c r="E115" s="346">
        <v>39175</v>
      </c>
      <c r="F115" s="227">
        <v>43222</v>
      </c>
      <c r="G115" s="356">
        <v>3.7869999999999999</v>
      </c>
      <c r="H115" s="348">
        <v>141.06800000000001</v>
      </c>
      <c r="I115" s="349">
        <v>148.07300000000001</v>
      </c>
      <c r="J115" s="349">
        <v>147.965</v>
      </c>
      <c r="K115" s="17"/>
      <c r="L115" s="18"/>
      <c r="M115" s="17"/>
      <c r="N115" s="68"/>
      <c r="O115" s="100"/>
      <c r="P115" s="115">
        <v>603698</v>
      </c>
      <c r="Q115" s="20"/>
    </row>
    <row r="116" spans="1:20" s="65" customFormat="1" ht="16.5" customHeight="1" thickTop="1" thickBot="1">
      <c r="B116" s="343">
        <f t="shared" si="10"/>
        <v>97</v>
      </c>
      <c r="C116" s="357" t="s">
        <v>157</v>
      </c>
      <c r="D116" s="358" t="s">
        <v>26</v>
      </c>
      <c r="E116" s="346">
        <v>40708</v>
      </c>
      <c r="F116" s="227">
        <v>43245</v>
      </c>
      <c r="G116" s="359">
        <v>0.11</v>
      </c>
      <c r="H116" s="348">
        <v>8.8889999999999993</v>
      </c>
      <c r="I116" s="348">
        <v>8.8710000000000004</v>
      </c>
      <c r="J116" s="348">
        <v>8.907</v>
      </c>
      <c r="K116" s="17"/>
      <c r="L116" s="18"/>
      <c r="M116" s="17"/>
      <c r="N116" s="68"/>
      <c r="O116" s="360"/>
      <c r="P116" s="115">
        <v>1046400</v>
      </c>
      <c r="Q116" s="20"/>
      <c r="R116" s="17"/>
      <c r="S116" s="17"/>
      <c r="T116" s="17"/>
    </row>
    <row r="117" spans="1:20" ht="16.5" customHeight="1" thickTop="1" thickBot="1">
      <c r="B117" s="343">
        <f t="shared" si="10"/>
        <v>98</v>
      </c>
      <c r="C117" s="361" t="s">
        <v>158</v>
      </c>
      <c r="D117" s="226" t="s">
        <v>17</v>
      </c>
      <c r="E117" s="346">
        <v>39699</v>
      </c>
      <c r="F117" s="227">
        <v>43235</v>
      </c>
      <c r="G117" s="359">
        <v>3.415</v>
      </c>
      <c r="H117" s="348">
        <v>109.614</v>
      </c>
      <c r="I117" s="349">
        <v>122.8</v>
      </c>
      <c r="J117" s="349">
        <v>123.11499999999999</v>
      </c>
      <c r="K117" s="17"/>
      <c r="L117" s="18"/>
      <c r="M117" s="17"/>
      <c r="N117" s="68"/>
      <c r="O117" s="362"/>
      <c r="P117" s="115">
        <v>203018</v>
      </c>
      <c r="Q117" s="20"/>
    </row>
    <row r="118" spans="1:20" ht="16.5" customHeight="1" thickTop="1" thickBot="1">
      <c r="B118" s="343">
        <f t="shared" si="10"/>
        <v>99</v>
      </c>
      <c r="C118" s="351" t="s">
        <v>159</v>
      </c>
      <c r="D118" s="345" t="s">
        <v>28</v>
      </c>
      <c r="E118" s="346">
        <v>40725</v>
      </c>
      <c r="F118" s="363">
        <v>43250</v>
      </c>
      <c r="G118" s="364">
        <v>0.96499999999999997</v>
      </c>
      <c r="H118" s="348">
        <v>87.316000000000003</v>
      </c>
      <c r="I118" s="349">
        <v>87.634</v>
      </c>
      <c r="J118" s="349">
        <v>87.225999999999999</v>
      </c>
      <c r="K118" s="17"/>
      <c r="L118" s="17"/>
      <c r="M118" s="18"/>
      <c r="N118" s="17"/>
      <c r="O118" s="100"/>
      <c r="P118" s="115">
        <v>467273</v>
      </c>
      <c r="Q118" s="20"/>
    </row>
    <row r="119" spans="1:20" ht="16.5" customHeight="1" thickTop="1" thickBot="1">
      <c r="A119" s="4" t="s">
        <v>71</v>
      </c>
      <c r="B119" s="343">
        <f t="shared" si="10"/>
        <v>100</v>
      </c>
      <c r="C119" s="351" t="s">
        <v>160</v>
      </c>
      <c r="D119" s="345" t="s">
        <v>28</v>
      </c>
      <c r="E119" s="365">
        <v>40725</v>
      </c>
      <c r="F119" s="363">
        <v>43250</v>
      </c>
      <c r="G119" s="366">
        <v>0.59899999999999998</v>
      </c>
      <c r="H119" s="348">
        <v>90.784000000000006</v>
      </c>
      <c r="I119" s="348">
        <v>89.677000000000007</v>
      </c>
      <c r="J119" s="348">
        <v>89.153999999999996</v>
      </c>
      <c r="K119" s="17"/>
      <c r="L119" s="17"/>
      <c r="M119" s="18"/>
      <c r="N119" s="17"/>
      <c r="O119" s="114"/>
      <c r="P119" s="115">
        <v>185173</v>
      </c>
      <c r="Q119" s="20"/>
    </row>
    <row r="120" spans="1:20" s="65" customFormat="1" ht="16.5" customHeight="1" thickTop="1" thickBot="1">
      <c r="B120" s="343">
        <f t="shared" si="10"/>
        <v>101</v>
      </c>
      <c r="C120" s="367" t="s">
        <v>161</v>
      </c>
      <c r="D120" s="368" t="s">
        <v>130</v>
      </c>
      <c r="E120" s="369">
        <v>40910</v>
      </c>
      <c r="F120" s="227">
        <v>43248</v>
      </c>
      <c r="G120" s="370">
        <v>3.6440000000000001</v>
      </c>
      <c r="H120" s="348">
        <v>96.888000000000005</v>
      </c>
      <c r="I120" s="348">
        <v>99.921000000000006</v>
      </c>
      <c r="J120" s="348">
        <v>100.121</v>
      </c>
      <c r="K120" s="371"/>
      <c r="L120" s="372"/>
      <c r="M120" s="371"/>
      <c r="N120" s="373"/>
      <c r="O120" s="362"/>
      <c r="P120" s="115">
        <v>2610549</v>
      </c>
      <c r="Q120" s="20"/>
      <c r="R120" s="17"/>
      <c r="S120" s="17"/>
      <c r="T120" s="17"/>
    </row>
    <row r="121" spans="1:20" ht="16.5" customHeight="1" thickBot="1">
      <c r="B121" s="343">
        <f t="shared" si="10"/>
        <v>102</v>
      </c>
      <c r="C121" s="374" t="s">
        <v>162</v>
      </c>
      <c r="D121" s="375" t="s">
        <v>15</v>
      </c>
      <c r="E121" s="363">
        <v>41904</v>
      </c>
      <c r="F121" s="376">
        <v>43208</v>
      </c>
      <c r="G121" s="370">
        <v>1.0900000000000001</v>
      </c>
      <c r="H121" s="349">
        <v>102.804</v>
      </c>
      <c r="I121" s="349">
        <v>109.63</v>
      </c>
      <c r="J121" s="349">
        <v>109.907</v>
      </c>
      <c r="K121" s="377"/>
      <c r="L121" s="378"/>
      <c r="M121" s="377"/>
      <c r="N121" s="379"/>
      <c r="O121" s="380"/>
      <c r="P121" s="381">
        <v>4903316</v>
      </c>
      <c r="Q121" s="20"/>
    </row>
    <row r="122" spans="1:20" ht="16.5" customHeight="1" thickBot="1">
      <c r="B122" s="343">
        <f t="shared" si="10"/>
        <v>103</v>
      </c>
      <c r="C122" s="382" t="s">
        <v>163</v>
      </c>
      <c r="D122" s="264" t="s">
        <v>17</v>
      </c>
      <c r="E122" s="383">
        <v>42388</v>
      </c>
      <c r="F122" s="363">
        <v>43236</v>
      </c>
      <c r="G122" s="229">
        <v>1.829</v>
      </c>
      <c r="H122" s="349">
        <v>96.245999999999995</v>
      </c>
      <c r="I122" s="349">
        <v>95.834999999999994</v>
      </c>
      <c r="J122" s="349">
        <v>96.102000000000004</v>
      </c>
      <c r="K122" s="377"/>
      <c r="L122" s="378"/>
      <c r="M122" s="377"/>
      <c r="N122" s="379"/>
      <c r="O122" s="380"/>
      <c r="P122" s="381">
        <v>764783</v>
      </c>
      <c r="Q122" s="20"/>
    </row>
    <row r="123" spans="1:20" ht="16.5" customHeight="1" thickBot="1">
      <c r="B123" s="343">
        <f t="shared" si="10"/>
        <v>104</v>
      </c>
      <c r="C123" s="382" t="s">
        <v>164</v>
      </c>
      <c r="D123" s="264" t="s">
        <v>26</v>
      </c>
      <c r="E123" s="383">
        <v>42741</v>
      </c>
      <c r="F123" s="384" t="s">
        <v>165</v>
      </c>
      <c r="G123" s="385" t="s">
        <v>165</v>
      </c>
      <c r="H123" s="386">
        <v>10.031000000000001</v>
      </c>
      <c r="I123" s="349">
        <v>10.207000000000001</v>
      </c>
      <c r="J123" s="349">
        <v>10.214</v>
      </c>
      <c r="K123" s="387"/>
      <c r="L123" s="378"/>
      <c r="M123" s="387"/>
      <c r="N123" s="379"/>
      <c r="O123" s="388"/>
      <c r="P123" s="381">
        <v>571135</v>
      </c>
      <c r="Q123" s="20"/>
    </row>
    <row r="124" spans="1:20" ht="16.5" customHeight="1" thickBot="1">
      <c r="B124" s="343">
        <f t="shared" si="10"/>
        <v>105</v>
      </c>
      <c r="C124" s="389" t="s">
        <v>166</v>
      </c>
      <c r="D124" s="264" t="s">
        <v>115</v>
      </c>
      <c r="E124" s="383">
        <v>43087</v>
      </c>
      <c r="F124" s="384" t="s">
        <v>165</v>
      </c>
      <c r="G124" s="385" t="s">
        <v>165</v>
      </c>
      <c r="H124" s="348">
        <v>100.008</v>
      </c>
      <c r="I124" s="348">
        <v>101.44499999999999</v>
      </c>
      <c r="J124" s="348">
        <v>101.86199999999999</v>
      </c>
      <c r="K124" s="390"/>
      <c r="L124" s="391"/>
      <c r="M124" s="390"/>
      <c r="N124" s="392"/>
      <c r="P124" s="393">
        <v>1046229</v>
      </c>
      <c r="Q124" s="20"/>
    </row>
    <row r="125" spans="1:20" ht="16.5" customHeight="1" thickBot="1">
      <c r="B125" s="394">
        <f t="shared" si="10"/>
        <v>106</v>
      </c>
      <c r="C125" s="395" t="s">
        <v>167</v>
      </c>
      <c r="D125" s="396" t="s">
        <v>13</v>
      </c>
      <c r="E125" s="397">
        <v>39097</v>
      </c>
      <c r="F125" s="397">
        <v>43213</v>
      </c>
      <c r="G125" s="398">
        <v>4.1740000000000004</v>
      </c>
      <c r="H125" s="399">
        <v>154.54599999999999</v>
      </c>
      <c r="I125" s="340">
        <v>162.297</v>
      </c>
      <c r="J125" s="340">
        <v>162.309</v>
      </c>
      <c r="K125" s="503"/>
      <c r="L125" s="400"/>
      <c r="M125" s="401"/>
      <c r="N125" s="400"/>
      <c r="O125" s="402"/>
      <c r="P125" s="393">
        <v>53298952</v>
      </c>
      <c r="Q125" s="20"/>
    </row>
    <row r="126" spans="1:20" ht="13.5" customHeight="1" thickBot="1">
      <c r="B126" s="511" t="s">
        <v>196</v>
      </c>
      <c r="C126" s="512"/>
      <c r="D126" s="512"/>
      <c r="E126" s="512"/>
      <c r="F126" s="512"/>
      <c r="G126" s="512"/>
      <c r="H126" s="512"/>
      <c r="I126" s="512"/>
      <c r="J126" s="514"/>
      <c r="M126" s="167"/>
      <c r="O126" s="5"/>
      <c r="P126" s="403"/>
      <c r="Q126" s="20"/>
    </row>
    <row r="127" spans="1:20" ht="16.5" customHeight="1" thickTop="1" thickBot="1">
      <c r="B127" s="343">
        <v>107</v>
      </c>
      <c r="C127" s="361" t="s">
        <v>168</v>
      </c>
      <c r="D127" s="345" t="s">
        <v>36</v>
      </c>
      <c r="E127" s="346">
        <v>40630</v>
      </c>
      <c r="F127" s="363">
        <v>43250</v>
      </c>
      <c r="G127" s="229">
        <v>1.8959999999999999</v>
      </c>
      <c r="H127" s="404">
        <v>102.77200000000001</v>
      </c>
      <c r="I127" s="487">
        <v>112.559</v>
      </c>
      <c r="J127" s="487">
        <v>112.178</v>
      </c>
      <c r="K127" s="191" t="s">
        <v>74</v>
      </c>
      <c r="M127" s="175">
        <f>+(J127-I127)/I127</f>
        <v>-3.384891479135389E-3</v>
      </c>
      <c r="O127" s="405" t="s">
        <v>74</v>
      </c>
      <c r="P127" s="115">
        <v>470366</v>
      </c>
      <c r="Q127" s="20"/>
    </row>
    <row r="128" spans="1:20" ht="16.5" customHeight="1" thickTop="1" thickBot="1">
      <c r="B128" s="343">
        <f>B127+1</f>
        <v>108</v>
      </c>
      <c r="C128" s="406" t="s">
        <v>169</v>
      </c>
      <c r="D128" s="407" t="s">
        <v>170</v>
      </c>
      <c r="E128" s="408">
        <v>40543</v>
      </c>
      <c r="F128" s="227">
        <v>43245</v>
      </c>
      <c r="G128" s="409">
        <v>0.996</v>
      </c>
      <c r="H128" s="348">
        <v>109.363</v>
      </c>
      <c r="I128" s="486">
        <v>112.295</v>
      </c>
      <c r="J128" s="486">
        <v>112.184</v>
      </c>
      <c r="K128" s="174" t="s">
        <v>63</v>
      </c>
      <c r="M128" s="175" t="e">
        <f>+(#REF!-I128)/I128</f>
        <v>#REF!</v>
      </c>
      <c r="O128" s="410" t="s">
        <v>63</v>
      </c>
      <c r="P128" s="411">
        <v>840936</v>
      </c>
      <c r="Q128" s="20"/>
    </row>
    <row r="129" spans="1:17" ht="16.5" customHeight="1" thickTop="1" thickBot="1">
      <c r="B129" s="343">
        <f t="shared" ref="B129:B142" si="11">B128+1</f>
        <v>109</v>
      </c>
      <c r="C129" s="351" t="s">
        <v>171</v>
      </c>
      <c r="D129" s="412" t="s">
        <v>170</v>
      </c>
      <c r="E129" s="365">
        <v>40543</v>
      </c>
      <c r="F129" s="227">
        <v>43245</v>
      </c>
      <c r="G129" s="413">
        <v>0.83299999999999996</v>
      </c>
      <c r="H129" s="348">
        <v>108.645</v>
      </c>
      <c r="I129" s="486">
        <v>122.123</v>
      </c>
      <c r="J129" s="486">
        <v>121.19799999999999</v>
      </c>
      <c r="K129" s="174" t="s">
        <v>63</v>
      </c>
      <c r="M129" s="175">
        <f t="shared" ref="M129:M134" si="12">+(J129-I129)/I129</f>
        <v>-7.5743307976385392E-3</v>
      </c>
      <c r="O129" s="410" t="s">
        <v>63</v>
      </c>
      <c r="P129" s="101">
        <v>550603</v>
      </c>
      <c r="Q129" s="20"/>
    </row>
    <row r="130" spans="1:17" ht="16.5" customHeight="1" thickTop="1" thickBot="1">
      <c r="B130" s="343">
        <f t="shared" si="11"/>
        <v>110</v>
      </c>
      <c r="C130" s="414" t="s">
        <v>172</v>
      </c>
      <c r="D130" s="345" t="s">
        <v>79</v>
      </c>
      <c r="E130" s="365">
        <v>38671</v>
      </c>
      <c r="F130" s="227">
        <v>43241</v>
      </c>
      <c r="G130" s="409">
        <v>1.4370000000000001</v>
      </c>
      <c r="H130" s="253">
        <v>199.619</v>
      </c>
      <c r="I130" s="253">
        <v>207.28800000000001</v>
      </c>
      <c r="J130" s="253">
        <v>207.43799999999999</v>
      </c>
      <c r="K130" s="182" t="s">
        <v>66</v>
      </c>
      <c r="M130" s="175">
        <f t="shared" si="12"/>
        <v>7.2363089035533781E-4</v>
      </c>
      <c r="O130" s="415" t="s">
        <v>66</v>
      </c>
      <c r="P130" s="416">
        <v>3064692</v>
      </c>
      <c r="Q130" s="20"/>
    </row>
    <row r="131" spans="1:17" ht="16.5" customHeight="1" thickTop="1" thickBot="1">
      <c r="B131" s="343">
        <f t="shared" si="11"/>
        <v>111</v>
      </c>
      <c r="C131" s="414" t="s">
        <v>173</v>
      </c>
      <c r="D131" s="345" t="s">
        <v>79</v>
      </c>
      <c r="E131" s="365">
        <v>38671</v>
      </c>
      <c r="F131" s="227">
        <v>43241</v>
      </c>
      <c r="G131" s="370">
        <v>1.6950000000000001</v>
      </c>
      <c r="H131" s="348">
        <v>184.55799999999999</v>
      </c>
      <c r="I131" s="417">
        <v>188.02600000000001</v>
      </c>
      <c r="J131" s="417">
        <v>188.185</v>
      </c>
      <c r="K131" s="68" t="s">
        <v>66</v>
      </c>
      <c r="L131" s="17"/>
      <c r="M131" s="18">
        <f t="shared" si="12"/>
        <v>8.4562773233484625E-4</v>
      </c>
      <c r="N131" s="17"/>
      <c r="O131" s="418" t="s">
        <v>66</v>
      </c>
      <c r="P131" s="115">
        <v>3220968</v>
      </c>
      <c r="Q131" s="20"/>
    </row>
    <row r="132" spans="1:17" s="1" customFormat="1" ht="16.5" customHeight="1" thickTop="1" thickBot="1">
      <c r="A132" s="4"/>
      <c r="B132" s="343">
        <f t="shared" si="11"/>
        <v>112</v>
      </c>
      <c r="C132" s="344" t="s">
        <v>174</v>
      </c>
      <c r="D132" s="345" t="s">
        <v>79</v>
      </c>
      <c r="E132" s="365">
        <v>38671</v>
      </c>
      <c r="F132" s="227">
        <v>43241</v>
      </c>
      <c r="G132" s="370">
        <v>3.6469999999999998</v>
      </c>
      <c r="H132" s="348">
        <v>158.43600000000001</v>
      </c>
      <c r="I132" s="417">
        <v>163.339</v>
      </c>
      <c r="J132" s="417">
        <v>163.422</v>
      </c>
      <c r="K132" s="68" t="s">
        <v>66</v>
      </c>
      <c r="L132" s="17"/>
      <c r="M132" s="18">
        <f t="shared" si="12"/>
        <v>5.0814563576364745E-4</v>
      </c>
      <c r="N132" s="17"/>
      <c r="O132" s="418" t="s">
        <v>66</v>
      </c>
      <c r="P132" s="115">
        <v>20898778</v>
      </c>
      <c r="Q132" s="20"/>
    </row>
    <row r="133" spans="1:17" s="1" customFormat="1" ht="16.5" customHeight="1" thickTop="1" thickBot="1">
      <c r="A133" s="4"/>
      <c r="B133" s="343">
        <f t="shared" si="11"/>
        <v>113</v>
      </c>
      <c r="C133" s="351" t="s">
        <v>175</v>
      </c>
      <c r="D133" s="345" t="s">
        <v>79</v>
      </c>
      <c r="E133" s="365">
        <v>40014</v>
      </c>
      <c r="F133" s="419" t="s">
        <v>176</v>
      </c>
      <c r="G133" s="366" t="s">
        <v>176</v>
      </c>
      <c r="H133" s="348">
        <v>21.015000000000001</v>
      </c>
      <c r="I133" s="417">
        <v>24.05</v>
      </c>
      <c r="J133" s="417">
        <v>24.506</v>
      </c>
      <c r="K133" s="182" t="s">
        <v>66</v>
      </c>
      <c r="M133" s="175">
        <f t="shared" si="12"/>
        <v>1.896049896049894E-2</v>
      </c>
      <c r="O133" s="415" t="s">
        <v>66</v>
      </c>
      <c r="P133" s="115">
        <v>4118885</v>
      </c>
      <c r="Q133" s="20"/>
    </row>
    <row r="134" spans="1:17" s="1" customFormat="1" ht="16.5" customHeight="1" thickTop="1" thickBot="1">
      <c r="A134" s="4"/>
      <c r="B134" s="343">
        <f t="shared" si="11"/>
        <v>114</v>
      </c>
      <c r="C134" s="351" t="s">
        <v>177</v>
      </c>
      <c r="D134" s="345" t="s">
        <v>79</v>
      </c>
      <c r="E134" s="365">
        <v>40455</v>
      </c>
      <c r="F134" s="376" t="s">
        <v>176</v>
      </c>
      <c r="G134" s="366" t="s">
        <v>176</v>
      </c>
      <c r="H134" s="348">
        <v>136.19</v>
      </c>
      <c r="I134" s="417">
        <v>146.08799999999999</v>
      </c>
      <c r="J134" s="417">
        <v>145.69200000000001</v>
      </c>
      <c r="K134" s="182" t="s">
        <v>66</v>
      </c>
      <c r="M134" s="175">
        <f t="shared" si="12"/>
        <v>-2.7106949236075967E-3</v>
      </c>
      <c r="O134" s="415" t="s">
        <v>66</v>
      </c>
      <c r="P134" s="115">
        <v>881144</v>
      </c>
      <c r="Q134" s="20"/>
    </row>
    <row r="135" spans="1:17" s="1" customFormat="1" ht="16.5" customHeight="1" thickTop="1" thickBot="1">
      <c r="A135" s="4"/>
      <c r="B135" s="343">
        <f t="shared" si="11"/>
        <v>115</v>
      </c>
      <c r="C135" s="351" t="s">
        <v>178</v>
      </c>
      <c r="D135" s="345" t="s">
        <v>179</v>
      </c>
      <c r="E135" s="365">
        <v>40240</v>
      </c>
      <c r="F135" s="363">
        <v>43250</v>
      </c>
      <c r="G135" s="366">
        <v>1.972</v>
      </c>
      <c r="H135" s="348">
        <v>112.65900000000001</v>
      </c>
      <c r="I135" s="487">
        <v>128.24</v>
      </c>
      <c r="J135" s="487">
        <v>128.71899999999999</v>
      </c>
      <c r="K135" s="191" t="s">
        <v>74</v>
      </c>
      <c r="M135" s="175" t="e">
        <f>+(I135-#REF!)/#REF!</f>
        <v>#REF!</v>
      </c>
      <c r="O135" s="405" t="s">
        <v>74</v>
      </c>
      <c r="P135" s="420">
        <v>2022313</v>
      </c>
      <c r="Q135" s="20"/>
    </row>
    <row r="136" spans="1:17" s="1" customFormat="1" ht="16.5" customHeight="1" thickTop="1" thickBot="1">
      <c r="A136" s="4"/>
      <c r="B136" s="343">
        <f t="shared" si="11"/>
        <v>116</v>
      </c>
      <c r="C136" s="367" t="s">
        <v>180</v>
      </c>
      <c r="D136" s="368" t="s">
        <v>130</v>
      </c>
      <c r="E136" s="421">
        <v>40147</v>
      </c>
      <c r="F136" s="376">
        <v>41418</v>
      </c>
      <c r="G136" s="370" t="s">
        <v>181</v>
      </c>
      <c r="H136" s="348">
        <v>8826.2090000000007</v>
      </c>
      <c r="I136" s="417">
        <v>9427.5679999999993</v>
      </c>
      <c r="J136" s="417">
        <v>9584.8629999999994</v>
      </c>
      <c r="K136" s="422" t="s">
        <v>66</v>
      </c>
      <c r="L136" s="423"/>
      <c r="M136" s="424">
        <f t="shared" ref="M136" si="13">+(J136-I136)/I136</f>
        <v>1.6684578673948583E-2</v>
      </c>
      <c r="N136" s="423"/>
      <c r="O136" s="415" t="s">
        <v>66</v>
      </c>
      <c r="P136" s="115">
        <v>3613493</v>
      </c>
      <c r="Q136" s="20"/>
    </row>
    <row r="137" spans="1:17" s="1" customFormat="1" ht="16.5" customHeight="1" thickTop="1" thickBot="1">
      <c r="A137" s="4"/>
      <c r="B137" s="343">
        <f t="shared" si="11"/>
        <v>117</v>
      </c>
      <c r="C137" s="367" t="s">
        <v>182</v>
      </c>
      <c r="D137" s="368" t="s">
        <v>130</v>
      </c>
      <c r="E137" s="425">
        <v>41984</v>
      </c>
      <c r="F137" s="426" t="s">
        <v>176</v>
      </c>
      <c r="G137" s="427" t="s">
        <v>176</v>
      </c>
      <c r="H137" s="428">
        <v>83.087000000000003</v>
      </c>
      <c r="I137" s="429">
        <v>76.944999999999993</v>
      </c>
      <c r="J137" s="429">
        <v>76.697999999999993</v>
      </c>
      <c r="K137" s="182" t="s">
        <v>66</v>
      </c>
      <c r="M137" s="175">
        <f>+(J137-I137)/I137</f>
        <v>-3.2100851257391631E-3</v>
      </c>
      <c r="O137" s="430" t="s">
        <v>183</v>
      </c>
      <c r="P137" s="420">
        <v>76698</v>
      </c>
      <c r="Q137" s="20"/>
    </row>
    <row r="138" spans="1:17" s="1" customFormat="1" ht="16.5" customHeight="1" thickTop="1" thickBot="1">
      <c r="A138" s="4"/>
      <c r="B138" s="431">
        <f t="shared" si="11"/>
        <v>118</v>
      </c>
      <c r="C138" s="432" t="s">
        <v>184</v>
      </c>
      <c r="D138" s="375" t="s">
        <v>58</v>
      </c>
      <c r="E138" s="433">
        <v>42170</v>
      </c>
      <c r="F138" s="434">
        <v>43235</v>
      </c>
      <c r="G138" s="271">
        <v>15.347</v>
      </c>
      <c r="H138" s="348">
        <v>984.26099999999997</v>
      </c>
      <c r="I138" s="348">
        <v>1049.021</v>
      </c>
      <c r="J138" s="348">
        <v>1052.943</v>
      </c>
      <c r="K138" s="182"/>
      <c r="M138" s="195">
        <f t="shared" ref="M138:M142" si="14">+(J138-I138)/I138</f>
        <v>3.7387240102915247E-3</v>
      </c>
      <c r="O138" s="415" t="s">
        <v>66</v>
      </c>
      <c r="P138" s="420">
        <v>8164518</v>
      </c>
      <c r="Q138" s="20"/>
    </row>
    <row r="139" spans="1:17" s="1" customFormat="1" ht="16.5" customHeight="1" thickBot="1">
      <c r="A139" s="4"/>
      <c r="B139" s="431">
        <f t="shared" si="11"/>
        <v>119</v>
      </c>
      <c r="C139" s="435" t="s">
        <v>185</v>
      </c>
      <c r="D139" s="375" t="s">
        <v>11</v>
      </c>
      <c r="E139" s="369">
        <v>42352</v>
      </c>
      <c r="F139" s="434">
        <v>43245</v>
      </c>
      <c r="G139" s="271">
        <v>89.22</v>
      </c>
      <c r="H139" s="348">
        <v>5490.8450000000003</v>
      </c>
      <c r="I139" s="348">
        <v>5975.7120000000004</v>
      </c>
      <c r="J139" s="348">
        <v>5977.2169999999996</v>
      </c>
      <c r="K139" s="182"/>
      <c r="M139" s="195">
        <f t="shared" si="14"/>
        <v>2.5185283360362742E-4</v>
      </c>
      <c r="O139" s="415" t="s">
        <v>66</v>
      </c>
      <c r="P139" s="420">
        <v>38260165</v>
      </c>
      <c r="Q139" s="20"/>
    </row>
    <row r="140" spans="1:17" s="1" customFormat="1" ht="16.5" customHeight="1" thickBot="1">
      <c r="A140" s="4"/>
      <c r="B140" s="431">
        <f t="shared" si="11"/>
        <v>120</v>
      </c>
      <c r="C140" s="436" t="s">
        <v>186</v>
      </c>
      <c r="D140" s="437" t="s">
        <v>26</v>
      </c>
      <c r="E140" s="438">
        <v>42580</v>
      </c>
      <c r="F140" s="434">
        <v>43245</v>
      </c>
      <c r="G140" s="366">
        <v>119.161</v>
      </c>
      <c r="H140" s="348">
        <v>4974.7240000000002</v>
      </c>
      <c r="I140" s="439">
        <v>5209.51</v>
      </c>
      <c r="J140" s="439">
        <v>5205.2619999999997</v>
      </c>
      <c r="K140" s="440"/>
      <c r="L140" s="441"/>
      <c r="M140" s="442">
        <f t="shared" si="14"/>
        <v>-8.1543177765288906E-4</v>
      </c>
      <c r="N140" s="441"/>
      <c r="O140" s="443" t="s">
        <v>187</v>
      </c>
      <c r="P140" s="115">
        <v>4997052</v>
      </c>
      <c r="Q140" s="20"/>
    </row>
    <row r="141" spans="1:17" s="1" customFormat="1" ht="16.5" customHeight="1">
      <c r="A141" s="4"/>
      <c r="B141" s="431">
        <f t="shared" si="11"/>
        <v>121</v>
      </c>
      <c r="C141" s="508" t="s">
        <v>188</v>
      </c>
      <c r="D141" s="445" t="s">
        <v>36</v>
      </c>
      <c r="E141" s="509">
        <v>42920</v>
      </c>
      <c r="F141" s="363">
        <v>43250</v>
      </c>
      <c r="G141" s="447">
        <v>0.57999999999999996</v>
      </c>
      <c r="H141" s="486">
        <v>101.33499999999999</v>
      </c>
      <c r="I141" s="487">
        <v>92.831999999999994</v>
      </c>
      <c r="J141" s="487">
        <v>92.283000000000001</v>
      </c>
      <c r="K141" s="449"/>
      <c r="L141" s="450"/>
      <c r="M141" s="451">
        <f t="shared" si="14"/>
        <v>-5.9139089968975401E-3</v>
      </c>
      <c r="N141" s="450"/>
      <c r="O141" s="405" t="s">
        <v>74</v>
      </c>
      <c r="P141" s="510">
        <v>2160528</v>
      </c>
      <c r="Q141" s="20"/>
    </row>
    <row r="142" spans="1:17" s="1" customFormat="1" ht="16.5" customHeight="1" thickBot="1">
      <c r="A142" s="4"/>
      <c r="B142" s="431">
        <f t="shared" si="11"/>
        <v>122</v>
      </c>
      <c r="C142" s="435" t="s">
        <v>208</v>
      </c>
      <c r="D142" s="375" t="s">
        <v>11</v>
      </c>
      <c r="E142" s="446">
        <v>43416</v>
      </c>
      <c r="F142" s="363" t="s">
        <v>165</v>
      </c>
      <c r="G142" s="447" t="s">
        <v>165</v>
      </c>
      <c r="H142" s="448" t="s">
        <v>165</v>
      </c>
      <c r="I142" s="488">
        <v>5000</v>
      </c>
      <c r="J142" s="488">
        <v>5000</v>
      </c>
      <c r="K142" s="449"/>
      <c r="L142" s="450"/>
      <c r="M142" s="451">
        <f t="shared" si="14"/>
        <v>0</v>
      </c>
      <c r="N142" s="450"/>
      <c r="O142" s="443" t="s">
        <v>187</v>
      </c>
      <c r="P142" s="452">
        <v>100000</v>
      </c>
      <c r="Q142" s="20"/>
    </row>
    <row r="143" spans="1:17" s="1" customFormat="1" ht="13.5" customHeight="1" thickTop="1" thickBot="1">
      <c r="A143" s="4"/>
      <c r="B143" s="515" t="s">
        <v>189</v>
      </c>
      <c r="C143" s="516"/>
      <c r="D143" s="516"/>
      <c r="E143" s="516"/>
      <c r="F143" s="516"/>
      <c r="G143" s="516"/>
      <c r="H143" s="516"/>
      <c r="I143" s="516"/>
      <c r="J143" s="517"/>
      <c r="K143" s="279"/>
      <c r="L143" s="279"/>
      <c r="M143" s="167"/>
      <c r="N143" s="279"/>
      <c r="O143" s="5"/>
      <c r="P143" s="453"/>
      <c r="Q143" s="20"/>
    </row>
    <row r="144" spans="1:17" s="1" customFormat="1" ht="16.5" customHeight="1" thickTop="1" thickBot="1">
      <c r="A144" s="4"/>
      <c r="B144" s="454">
        <v>123</v>
      </c>
      <c r="C144" s="455" t="s">
        <v>190</v>
      </c>
      <c r="D144" s="456" t="s">
        <v>128</v>
      </c>
      <c r="E144" s="457">
        <v>42024</v>
      </c>
      <c r="F144" s="458">
        <v>43251</v>
      </c>
      <c r="G144" s="459">
        <v>2.5339999999999998</v>
      </c>
      <c r="H144" s="460">
        <v>115.21</v>
      </c>
      <c r="I144" s="460">
        <v>119.87</v>
      </c>
      <c r="J144" s="460">
        <v>120.27200000000001</v>
      </c>
      <c r="K144" s="222" t="s">
        <v>66</v>
      </c>
      <c r="L144" s="8"/>
      <c r="M144" s="461">
        <f>+(J144-I144)/I144</f>
        <v>3.3536331025277467E-3</v>
      </c>
      <c r="N144" s="8"/>
      <c r="O144" s="462">
        <v>1562592</v>
      </c>
      <c r="P144" s="420">
        <v>5580397</v>
      </c>
      <c r="Q144" s="20"/>
    </row>
    <row r="145" spans="1:17" s="1" customFormat="1" ht="16.5" customHeight="1" thickTop="1" thickBot="1">
      <c r="A145" s="4"/>
      <c r="B145" s="511" t="s">
        <v>191</v>
      </c>
      <c r="C145" s="512"/>
      <c r="D145" s="512"/>
      <c r="E145" s="512"/>
      <c r="F145" s="512"/>
      <c r="G145" s="512"/>
      <c r="H145" s="512"/>
      <c r="I145" s="512"/>
      <c r="J145" s="513"/>
      <c r="M145" s="167"/>
      <c r="O145" s="5"/>
      <c r="P145" s="463"/>
      <c r="Q145" s="20"/>
    </row>
    <row r="146" spans="1:17" s="1" customFormat="1" ht="16.5" customHeight="1" thickTop="1" thickBot="1">
      <c r="A146" s="4"/>
      <c r="B146" s="464">
        <v>124</v>
      </c>
      <c r="C146" s="465" t="s">
        <v>192</v>
      </c>
      <c r="D146" s="466" t="s">
        <v>13</v>
      </c>
      <c r="E146" s="467">
        <v>42506</v>
      </c>
      <c r="F146" s="468">
        <v>43213</v>
      </c>
      <c r="G146" s="469">
        <v>176.964</v>
      </c>
      <c r="H146" s="470">
        <v>11091.766</v>
      </c>
      <c r="I146" s="470">
        <v>11968.504000000001</v>
      </c>
      <c r="J146" s="470">
        <v>11960.797</v>
      </c>
      <c r="K146" s="182" t="s">
        <v>66</v>
      </c>
      <c r="M146" s="175">
        <f>+(J146-I146)/I146</f>
        <v>-6.4394012818981669E-4</v>
      </c>
      <c r="O146" s="415" t="s">
        <v>66</v>
      </c>
      <c r="P146" s="420">
        <v>13156877</v>
      </c>
      <c r="Q146" s="20"/>
    </row>
    <row r="147" spans="1:17" s="476" customFormat="1" ht="21.75" customHeight="1" thickTop="1">
      <c r="B147" s="471" t="s">
        <v>193</v>
      </c>
      <c r="C147" s="1"/>
      <c r="D147" s="472"/>
      <c r="E147" s="473"/>
      <c r="F147" s="474"/>
      <c r="G147" s="473"/>
      <c r="H147" s="474"/>
      <c r="I147" s="474"/>
      <c r="J147" s="475"/>
      <c r="M147" s="477"/>
      <c r="O147" s="5"/>
      <c r="P147" s="478"/>
      <c r="Q147" s="20"/>
    </row>
    <row r="148" spans="1:17" s="476" customFormat="1" ht="15.75" customHeight="1">
      <c r="B148" s="471" t="s">
        <v>211</v>
      </c>
      <c r="C148" s="472"/>
      <c r="D148" s="472"/>
      <c r="E148" s="473"/>
      <c r="F148" s="473"/>
      <c r="G148" s="473"/>
      <c r="H148" s="474"/>
      <c r="I148" s="474"/>
      <c r="J148" s="475"/>
      <c r="M148" s="477"/>
      <c r="O148" s="5"/>
      <c r="P148" s="480"/>
      <c r="Q148" s="20"/>
    </row>
    <row r="149" spans="1:17" s="476" customFormat="1" ht="15.75" customHeight="1">
      <c r="B149" s="471" t="s">
        <v>214</v>
      </c>
      <c r="C149" s="472"/>
      <c r="D149" s="472"/>
      <c r="E149" s="473"/>
      <c r="F149" s="473"/>
      <c r="G149" s="473"/>
      <c r="H149" s="474"/>
      <c r="I149" s="474"/>
      <c r="J149" s="475"/>
      <c r="M149" s="477"/>
      <c r="O149" s="5"/>
      <c r="P149" s="478"/>
      <c r="Q149" s="20"/>
    </row>
    <row r="150" spans="1:17" s="476" customFormat="1" ht="15.75" customHeight="1">
      <c r="B150" s="479"/>
      <c r="C150" s="472"/>
      <c r="D150" s="472"/>
      <c r="E150" s="473"/>
      <c r="F150" s="473" t="s">
        <v>194</v>
      </c>
      <c r="G150" s="473"/>
      <c r="H150" s="474"/>
      <c r="I150" s="474"/>
      <c r="J150" s="475"/>
      <c r="M150" s="477"/>
      <c r="O150" s="5"/>
      <c r="P150" s="478"/>
      <c r="Q150" s="20"/>
    </row>
    <row r="151" spans="1:17" s="476" customFormat="1" ht="15.75" customHeight="1">
      <c r="B151" s="479"/>
      <c r="C151" s="472"/>
      <c r="D151" s="472"/>
      <c r="E151" s="473"/>
      <c r="F151" s="473"/>
      <c r="G151" s="473"/>
      <c r="H151" s="474"/>
      <c r="I151" s="474"/>
      <c r="J151" s="475"/>
      <c r="M151" s="477"/>
      <c r="O151" s="5"/>
      <c r="P151" s="478"/>
      <c r="Q151" s="20"/>
    </row>
    <row r="152" spans="1:17" s="476" customFormat="1" ht="15.75" customHeight="1">
      <c r="B152" s="479"/>
      <c r="C152" s="472"/>
      <c r="D152" s="472"/>
      <c r="E152" s="473"/>
      <c r="F152" s="473"/>
      <c r="G152" s="473"/>
      <c r="H152" s="474"/>
      <c r="I152" s="474"/>
      <c r="J152" s="475"/>
      <c r="M152" s="477"/>
      <c r="O152" s="5"/>
      <c r="P152" s="478"/>
      <c r="Q152" s="20"/>
    </row>
    <row r="153" spans="1:17" s="476" customFormat="1" ht="15.75" customHeight="1">
      <c r="B153" s="479"/>
      <c r="C153" s="472"/>
      <c r="D153" s="472"/>
      <c r="E153" s="473"/>
      <c r="F153" s="473"/>
      <c r="G153" s="473"/>
      <c r="H153" s="474"/>
      <c r="I153" s="474"/>
      <c r="J153" s="475"/>
      <c r="M153" s="477"/>
      <c r="O153" s="5"/>
      <c r="P153" s="478" t="s">
        <v>200</v>
      </c>
      <c r="Q153" s="20"/>
    </row>
    <row r="154" spans="1:17" s="476" customFormat="1" ht="15.75" customHeight="1">
      <c r="B154" s="479"/>
      <c r="C154" s="472"/>
      <c r="D154" s="472"/>
      <c r="E154" s="473"/>
      <c r="F154" s="473"/>
      <c r="G154" s="473"/>
      <c r="H154" s="474"/>
      <c r="I154" s="474"/>
      <c r="J154" s="475"/>
      <c r="M154" s="477"/>
      <c r="O154" s="5"/>
      <c r="P154" s="478"/>
      <c r="Q154" s="20"/>
    </row>
    <row r="155" spans="1:17" s="476" customFormat="1" ht="15.75" customHeight="1">
      <c r="B155" s="479"/>
      <c r="C155" s="472"/>
      <c r="D155" s="472" t="s">
        <v>195</v>
      </c>
      <c r="E155" s="473"/>
      <c r="F155" s="473"/>
      <c r="G155" s="473"/>
      <c r="H155" s="474"/>
      <c r="I155" s="474"/>
      <c r="J155" s="475"/>
      <c r="M155" s="477"/>
      <c r="O155" s="5"/>
      <c r="P155" s="478"/>
      <c r="Q155" s="20"/>
    </row>
    <row r="156" spans="1:17" s="476" customFormat="1" ht="15.75" customHeight="1">
      <c r="B156" s="479"/>
      <c r="C156" s="472"/>
      <c r="D156" s="472"/>
      <c r="E156" s="473"/>
      <c r="F156" s="473"/>
      <c r="G156" s="473"/>
      <c r="H156" s="474"/>
      <c r="I156" s="474"/>
      <c r="J156" s="475"/>
      <c r="M156" s="477"/>
      <c r="O156" s="5"/>
      <c r="P156" s="478"/>
      <c r="Q156" s="20"/>
    </row>
    <row r="157" spans="1:17" s="476" customFormat="1" ht="15.75" customHeight="1">
      <c r="B157" s="479"/>
      <c r="C157" s="472"/>
      <c r="D157" s="472"/>
      <c r="E157" s="473"/>
      <c r="F157" s="473"/>
      <c r="G157" s="473"/>
      <c r="H157" s="474"/>
      <c r="I157" s="474"/>
      <c r="J157" s="475"/>
      <c r="M157" s="477"/>
      <c r="O157" s="5"/>
      <c r="P157" s="478"/>
      <c r="Q157" s="20"/>
    </row>
    <row r="158" spans="1:17" s="476" customFormat="1" ht="15.75" customHeight="1">
      <c r="B158" s="479"/>
      <c r="C158" s="472"/>
      <c r="D158" s="472"/>
      <c r="E158" s="473"/>
      <c r="F158" s="473"/>
      <c r="G158" s="473"/>
      <c r="H158" s="474"/>
      <c r="I158" s="474"/>
      <c r="J158" s="475"/>
      <c r="M158" s="477"/>
      <c r="O158" s="5"/>
      <c r="P158" s="478"/>
      <c r="Q158" s="20"/>
    </row>
    <row r="159" spans="1:17" s="476" customFormat="1" ht="15.75" customHeight="1">
      <c r="B159" s="479"/>
      <c r="C159" s="472"/>
      <c r="D159" s="472"/>
      <c r="E159" s="473"/>
      <c r="F159" s="473"/>
      <c r="G159" s="473"/>
      <c r="H159" s="474"/>
      <c r="I159" s="474"/>
      <c r="J159" s="475"/>
      <c r="M159" s="477"/>
      <c r="O159" s="5"/>
      <c r="P159" s="478"/>
      <c r="Q159" s="20"/>
    </row>
    <row r="160" spans="1:17" s="476" customFormat="1" ht="15.75" customHeight="1">
      <c r="B160" s="479"/>
      <c r="C160" s="472"/>
      <c r="D160" s="472"/>
      <c r="E160" s="473"/>
      <c r="F160" s="473"/>
      <c r="G160" s="473"/>
      <c r="H160" s="474"/>
      <c r="I160" s="474"/>
      <c r="J160" s="475"/>
      <c r="M160" s="477"/>
      <c r="O160" s="5"/>
      <c r="P160" s="478"/>
      <c r="Q160" s="20"/>
    </row>
    <row r="161" spans="2:17" s="476" customFormat="1" ht="15.75" customHeight="1">
      <c r="B161" s="479"/>
      <c r="C161" s="472"/>
      <c r="D161" s="472"/>
      <c r="E161" s="473"/>
      <c r="F161" s="473"/>
      <c r="G161" s="473"/>
      <c r="H161" s="474"/>
      <c r="I161" s="474"/>
      <c r="J161" s="475"/>
      <c r="M161" s="477"/>
      <c r="O161" s="5"/>
      <c r="P161" s="478"/>
      <c r="Q161" s="20"/>
    </row>
    <row r="162" spans="2:17" s="476" customFormat="1" ht="15.75" customHeight="1">
      <c r="B162" s="479"/>
      <c r="C162" s="472"/>
      <c r="D162" s="472"/>
      <c r="E162" s="473"/>
      <c r="F162" s="473"/>
      <c r="G162" s="473"/>
      <c r="H162" s="474"/>
      <c r="I162" s="474"/>
      <c r="J162" s="475"/>
      <c r="M162" s="477"/>
      <c r="O162" s="5"/>
      <c r="P162" s="478"/>
      <c r="Q162" s="20"/>
    </row>
    <row r="163" spans="2:17" s="476" customFormat="1" ht="15.75" customHeight="1">
      <c r="B163" s="479"/>
      <c r="C163" s="472"/>
      <c r="D163" s="472"/>
      <c r="E163" s="473"/>
      <c r="F163" s="473"/>
      <c r="G163" s="473"/>
      <c r="H163" s="474"/>
      <c r="I163" s="474"/>
      <c r="J163" s="475"/>
      <c r="M163" s="477"/>
      <c r="O163" s="5"/>
      <c r="P163" s="478"/>
      <c r="Q163" s="20"/>
    </row>
    <row r="164" spans="2:17" s="476" customFormat="1" ht="15.75" customHeight="1">
      <c r="B164" s="479"/>
      <c r="C164" s="472"/>
      <c r="D164" s="472"/>
      <c r="E164" s="473"/>
      <c r="F164" s="473"/>
      <c r="G164" s="473"/>
      <c r="H164" s="474"/>
      <c r="I164" s="474"/>
      <c r="J164" s="475"/>
      <c r="M164" s="477"/>
      <c r="O164" s="5"/>
      <c r="P164" s="478"/>
      <c r="Q164" s="20"/>
    </row>
    <row r="165" spans="2:17" s="476" customFormat="1" ht="15.75" customHeight="1">
      <c r="B165" s="479"/>
      <c r="C165" s="472"/>
      <c r="D165" s="472"/>
      <c r="E165" s="473"/>
      <c r="F165" s="473"/>
      <c r="G165" s="473"/>
      <c r="H165" s="474"/>
      <c r="I165" s="474"/>
      <c r="J165" s="475"/>
      <c r="M165" s="477"/>
      <c r="O165" s="5"/>
      <c r="P165" s="478"/>
      <c r="Q165" s="20"/>
    </row>
    <row r="166" spans="2:17" s="476" customFormat="1" ht="15.75" customHeight="1">
      <c r="B166" s="479"/>
      <c r="C166" s="472"/>
      <c r="D166" s="472"/>
      <c r="E166" s="473"/>
      <c r="F166" s="473"/>
      <c r="G166" s="473"/>
      <c r="H166" s="474"/>
      <c r="I166" s="474"/>
      <c r="J166" s="475"/>
      <c r="M166" s="477"/>
      <c r="O166" s="5"/>
      <c r="P166" s="478"/>
      <c r="Q166" s="20"/>
    </row>
    <row r="167" spans="2:17" s="476" customFormat="1" ht="15.75" customHeight="1">
      <c r="B167" s="479"/>
      <c r="C167" s="472"/>
      <c r="D167" s="472"/>
      <c r="E167" s="473"/>
      <c r="F167" s="473"/>
      <c r="G167" s="473"/>
      <c r="H167" s="474"/>
      <c r="I167" s="474"/>
      <c r="J167" s="475"/>
      <c r="M167" s="477"/>
      <c r="O167" s="5"/>
      <c r="P167" s="478"/>
      <c r="Q167" s="20"/>
    </row>
    <row r="168" spans="2:17" s="476" customFormat="1" ht="15.75" customHeight="1">
      <c r="B168" s="479"/>
      <c r="C168" s="472"/>
      <c r="D168" s="472"/>
      <c r="E168" s="473"/>
      <c r="F168" s="473"/>
      <c r="G168" s="473"/>
      <c r="H168" s="474"/>
      <c r="I168" s="474"/>
      <c r="J168" s="475"/>
      <c r="M168" s="477"/>
      <c r="O168" s="5"/>
      <c r="P168" s="478"/>
      <c r="Q168" s="20"/>
    </row>
    <row r="169" spans="2:17" s="476" customFormat="1" ht="15.75" customHeight="1">
      <c r="B169" s="479"/>
      <c r="C169" s="472"/>
      <c r="D169" s="472"/>
      <c r="E169" s="473"/>
      <c r="F169" s="473"/>
      <c r="G169" s="473"/>
      <c r="H169" s="474"/>
      <c r="I169" s="474"/>
      <c r="J169" s="475"/>
      <c r="M169" s="477"/>
      <c r="O169" s="5"/>
      <c r="P169" s="478"/>
      <c r="Q169" s="20"/>
    </row>
    <row r="170" spans="2:17" s="476" customFormat="1" ht="15.75" customHeight="1">
      <c r="B170" s="479"/>
      <c r="C170" s="472"/>
      <c r="D170" s="472"/>
      <c r="E170" s="473"/>
      <c r="F170" s="473"/>
      <c r="G170" s="473"/>
      <c r="H170" s="474"/>
      <c r="I170" s="474"/>
      <c r="J170" s="475"/>
      <c r="M170" s="477"/>
      <c r="O170" s="5"/>
      <c r="P170" s="478"/>
      <c r="Q170" s="20"/>
    </row>
    <row r="171" spans="2:17" s="476" customFormat="1" ht="15.75" customHeight="1">
      <c r="B171" s="479"/>
      <c r="C171" s="472"/>
      <c r="D171" s="472"/>
      <c r="E171" s="473"/>
      <c r="F171" s="473"/>
      <c r="G171" s="473"/>
      <c r="H171" s="474"/>
      <c r="I171" s="474"/>
      <c r="J171" s="475"/>
      <c r="M171" s="477"/>
      <c r="O171" s="5"/>
      <c r="P171" s="478"/>
      <c r="Q171" s="20"/>
    </row>
    <row r="172" spans="2:17" s="476" customFormat="1" ht="15.75" customHeight="1">
      <c r="B172" s="479"/>
      <c r="C172" s="472"/>
      <c r="D172" s="472"/>
      <c r="E172" s="473"/>
      <c r="F172" s="473"/>
      <c r="G172" s="473"/>
      <c r="H172" s="474"/>
      <c r="I172" s="474"/>
      <c r="J172" s="475"/>
      <c r="M172" s="477"/>
      <c r="O172" s="5"/>
      <c r="P172" s="478"/>
      <c r="Q172" s="20"/>
    </row>
    <row r="173" spans="2:17" s="476" customFormat="1" ht="15.75" customHeight="1">
      <c r="B173" s="479"/>
      <c r="C173" s="472"/>
      <c r="D173" s="472"/>
      <c r="E173" s="473"/>
      <c r="F173" s="473"/>
      <c r="G173" s="473"/>
      <c r="H173" s="474"/>
      <c r="I173" s="474"/>
      <c r="J173" s="475"/>
      <c r="M173" s="477"/>
      <c r="O173" s="5"/>
      <c r="P173" s="478"/>
      <c r="Q173" s="20"/>
    </row>
    <row r="174" spans="2:17" s="476" customFormat="1" ht="15.75" customHeight="1">
      <c r="B174" s="479"/>
      <c r="C174" s="472"/>
      <c r="D174" s="472"/>
      <c r="E174" s="473"/>
      <c r="F174" s="473"/>
      <c r="G174" s="473"/>
      <c r="H174" s="474"/>
      <c r="I174" s="474"/>
      <c r="J174" s="475"/>
      <c r="M174" s="477"/>
      <c r="O174" s="5"/>
      <c r="P174" s="478"/>
      <c r="Q174" s="20"/>
    </row>
    <row r="175" spans="2:17" s="476" customFormat="1" ht="15.75" customHeight="1">
      <c r="B175" s="479"/>
      <c r="C175" s="472"/>
      <c r="D175" s="472"/>
      <c r="E175" s="473"/>
      <c r="F175" s="473"/>
      <c r="G175" s="473"/>
      <c r="H175" s="474"/>
      <c r="I175" s="474"/>
      <c r="J175" s="475"/>
      <c r="M175" s="477"/>
      <c r="O175" s="5"/>
      <c r="P175" s="478"/>
      <c r="Q175" s="20"/>
    </row>
    <row r="176" spans="2:17" s="476" customFormat="1" ht="15.75" customHeight="1">
      <c r="B176" s="479"/>
      <c r="C176" s="472"/>
      <c r="D176" s="472"/>
      <c r="E176" s="473"/>
      <c r="F176" s="473"/>
      <c r="G176" s="473"/>
      <c r="H176" s="474"/>
      <c r="I176" s="474"/>
      <c r="J176" s="475"/>
      <c r="M176" s="477"/>
      <c r="O176" s="5"/>
      <c r="P176" s="478"/>
      <c r="Q176" s="20"/>
    </row>
    <row r="177" spans="2:17" s="476" customFormat="1" ht="15.75" customHeight="1">
      <c r="B177" s="479"/>
      <c r="C177" s="472"/>
      <c r="D177" s="472"/>
      <c r="E177" s="473"/>
      <c r="F177" s="473"/>
      <c r="G177" s="473"/>
      <c r="H177" s="474"/>
      <c r="I177" s="474"/>
      <c r="J177" s="475"/>
      <c r="M177" s="477"/>
      <c r="O177" s="5"/>
      <c r="P177" s="478"/>
      <c r="Q177" s="20"/>
    </row>
    <row r="178" spans="2:17" s="476" customFormat="1" ht="15.75" customHeight="1">
      <c r="B178" s="479"/>
      <c r="C178" s="472"/>
      <c r="D178" s="472"/>
      <c r="E178" s="473"/>
      <c r="F178" s="473"/>
      <c r="G178" s="473"/>
      <c r="H178" s="474"/>
      <c r="I178" s="474"/>
      <c r="J178" s="475"/>
      <c r="M178" s="477"/>
      <c r="O178" s="5"/>
      <c r="P178" s="478"/>
      <c r="Q178" s="20"/>
    </row>
    <row r="179" spans="2:17" s="476" customFormat="1" ht="15.75" customHeight="1">
      <c r="B179" s="479"/>
      <c r="C179" s="472"/>
      <c r="D179" s="472"/>
      <c r="E179" s="473"/>
      <c r="F179" s="473"/>
      <c r="G179" s="473"/>
      <c r="H179" s="474"/>
      <c r="I179" s="474"/>
      <c r="J179" s="475"/>
      <c r="M179" s="477"/>
      <c r="O179" s="5"/>
      <c r="P179" s="478"/>
      <c r="Q179" s="20"/>
    </row>
    <row r="180" spans="2:17" s="476" customFormat="1" ht="15.75" customHeight="1">
      <c r="B180" s="479"/>
      <c r="C180" s="472"/>
      <c r="D180" s="472"/>
      <c r="E180" s="473"/>
      <c r="F180" s="473"/>
      <c r="G180" s="473"/>
      <c r="H180" s="474"/>
      <c r="I180" s="474"/>
      <c r="J180" s="475"/>
      <c r="M180" s="477"/>
      <c r="O180" s="5"/>
      <c r="P180" s="478"/>
      <c r="Q180" s="20"/>
    </row>
    <row r="181" spans="2:17" s="476" customFormat="1" ht="15.75" customHeight="1">
      <c r="B181" s="479"/>
      <c r="C181" s="472"/>
      <c r="D181" s="472"/>
      <c r="E181" s="473"/>
      <c r="F181" s="473"/>
      <c r="G181" s="473"/>
      <c r="H181" s="474"/>
      <c r="I181" s="474"/>
      <c r="J181" s="475"/>
      <c r="M181" s="477"/>
      <c r="O181" s="5"/>
      <c r="P181" s="478"/>
      <c r="Q181" s="20"/>
    </row>
    <row r="182" spans="2:17" s="476" customFormat="1" ht="15.75" customHeight="1">
      <c r="B182" s="479"/>
      <c r="C182" s="472"/>
      <c r="D182" s="472"/>
      <c r="E182" s="473"/>
      <c r="F182" s="473"/>
      <c r="G182" s="473"/>
      <c r="H182" s="474"/>
      <c r="I182" s="474"/>
      <c r="J182" s="475"/>
      <c r="M182" s="477"/>
      <c r="O182" s="5"/>
      <c r="P182" s="478"/>
      <c r="Q182" s="20"/>
    </row>
    <row r="183" spans="2:17" s="476" customFormat="1" ht="15.75" customHeight="1">
      <c r="B183" s="479"/>
      <c r="C183" s="472"/>
      <c r="D183" s="472"/>
      <c r="E183" s="473"/>
      <c r="F183" s="473"/>
      <c r="G183" s="473"/>
      <c r="H183" s="474"/>
      <c r="I183" s="474"/>
      <c r="J183" s="475"/>
      <c r="M183" s="477"/>
      <c r="O183" s="5"/>
      <c r="P183" s="478"/>
      <c r="Q183" s="20"/>
    </row>
    <row r="184" spans="2:17" s="476" customFormat="1" ht="15.75" customHeight="1">
      <c r="B184" s="479"/>
      <c r="C184" s="472"/>
      <c r="D184" s="472"/>
      <c r="E184" s="473"/>
      <c r="F184" s="473"/>
      <c r="G184" s="473"/>
      <c r="H184" s="474"/>
      <c r="I184" s="474"/>
      <c r="J184" s="475"/>
      <c r="M184" s="477"/>
      <c r="O184" s="5"/>
      <c r="P184" s="478"/>
      <c r="Q184" s="20"/>
    </row>
    <row r="185" spans="2:17" s="476" customFormat="1" ht="15.75" customHeight="1">
      <c r="B185" s="479"/>
      <c r="C185" s="472"/>
      <c r="D185" s="472"/>
      <c r="E185" s="473"/>
      <c r="F185" s="473"/>
      <c r="G185" s="473"/>
      <c r="H185" s="474"/>
      <c r="I185" s="474"/>
      <c r="J185" s="475"/>
      <c r="M185" s="477"/>
      <c r="O185" s="5"/>
      <c r="P185" s="478"/>
      <c r="Q185" s="20"/>
    </row>
    <row r="186" spans="2:17" s="476" customFormat="1" ht="15.75" customHeight="1">
      <c r="B186" s="479"/>
      <c r="C186" s="472"/>
      <c r="D186" s="472"/>
      <c r="E186" s="473"/>
      <c r="F186" s="473"/>
      <c r="G186" s="473"/>
      <c r="H186" s="474"/>
      <c r="I186" s="474"/>
      <c r="J186" s="475"/>
      <c r="M186" s="477"/>
      <c r="O186" s="5"/>
      <c r="P186" s="478"/>
      <c r="Q186" s="20"/>
    </row>
    <row r="187" spans="2:17" s="476" customFormat="1" ht="15.75" customHeight="1">
      <c r="B187" s="479"/>
      <c r="C187" s="472"/>
      <c r="D187" s="472"/>
      <c r="E187" s="473"/>
      <c r="F187" s="473"/>
      <c r="G187" s="473"/>
      <c r="H187" s="474"/>
      <c r="I187" s="474"/>
      <c r="J187" s="475"/>
      <c r="M187" s="477"/>
      <c r="O187" s="5"/>
      <c r="P187" s="478"/>
      <c r="Q187" s="20"/>
    </row>
    <row r="188" spans="2:17" s="476" customFormat="1" ht="15.75" customHeight="1">
      <c r="B188" s="479"/>
      <c r="C188" s="472"/>
      <c r="D188" s="472"/>
      <c r="E188" s="473"/>
      <c r="F188" s="473"/>
      <c r="G188" s="473"/>
      <c r="H188" s="474"/>
      <c r="I188" s="474"/>
      <c r="J188" s="475"/>
      <c r="M188" s="477"/>
      <c r="O188" s="5"/>
      <c r="P188" s="478"/>
      <c r="Q188" s="20"/>
    </row>
    <row r="189" spans="2:17" s="476" customFormat="1" ht="15.75" customHeight="1">
      <c r="B189" s="479"/>
      <c r="C189" s="472"/>
      <c r="D189" s="472"/>
      <c r="E189" s="473"/>
      <c r="F189" s="473"/>
      <c r="G189" s="473"/>
      <c r="H189" s="474"/>
      <c r="I189" s="474"/>
      <c r="J189" s="475"/>
      <c r="M189" s="477"/>
      <c r="O189" s="5"/>
      <c r="P189" s="478"/>
      <c r="Q189" s="20"/>
    </row>
    <row r="190" spans="2:17" s="476" customFormat="1" ht="15.75" customHeight="1">
      <c r="B190" s="479"/>
      <c r="C190" s="472"/>
      <c r="D190" s="472"/>
      <c r="E190" s="473"/>
      <c r="F190" s="473"/>
      <c r="G190" s="473"/>
      <c r="H190" s="474"/>
      <c r="I190" s="474"/>
      <c r="J190" s="475"/>
      <c r="M190" s="477"/>
      <c r="O190" s="5"/>
      <c r="P190" s="478"/>
      <c r="Q190" s="20"/>
    </row>
    <row r="191" spans="2:17" s="476" customFormat="1" ht="15.75" customHeight="1">
      <c r="B191" s="479"/>
      <c r="C191" s="472"/>
      <c r="D191" s="472"/>
      <c r="E191" s="473"/>
      <c r="F191" s="473"/>
      <c r="G191" s="473"/>
      <c r="H191" s="474"/>
      <c r="I191" s="474"/>
      <c r="J191" s="475"/>
      <c r="M191" s="477"/>
      <c r="O191" s="5"/>
      <c r="P191" s="478"/>
    </row>
    <row r="192" spans="2:17" s="476" customFormat="1" ht="15.75" customHeight="1">
      <c r="B192" s="479"/>
      <c r="C192" s="472"/>
      <c r="D192" s="472"/>
      <c r="E192" s="473"/>
      <c r="F192" s="473"/>
      <c r="G192" s="473"/>
      <c r="H192" s="474"/>
      <c r="I192" s="474"/>
      <c r="J192" s="475"/>
      <c r="M192" s="477"/>
      <c r="O192" s="5"/>
      <c r="P192" s="478"/>
    </row>
    <row r="193" spans="2:16" s="476" customFormat="1" ht="15.75" customHeight="1">
      <c r="B193" s="479"/>
      <c r="C193" s="472"/>
      <c r="D193" s="472"/>
      <c r="E193" s="473"/>
      <c r="F193" s="473"/>
      <c r="G193" s="473"/>
      <c r="H193" s="474"/>
      <c r="I193" s="474"/>
      <c r="J193" s="475"/>
      <c r="M193" s="477"/>
      <c r="O193" s="5"/>
      <c r="P193" s="478"/>
    </row>
    <row r="194" spans="2:16" s="476" customFormat="1" ht="15.75" customHeight="1">
      <c r="B194" s="479"/>
      <c r="C194" s="472"/>
      <c r="D194" s="472"/>
      <c r="E194" s="473"/>
      <c r="F194" s="473"/>
      <c r="G194" s="473"/>
      <c r="H194" s="474"/>
      <c r="I194" s="474"/>
      <c r="J194" s="475"/>
      <c r="M194" s="477"/>
      <c r="O194" s="5"/>
      <c r="P194" s="478"/>
    </row>
    <row r="195" spans="2:16" s="476" customFormat="1" ht="15.75" customHeight="1">
      <c r="B195" s="479"/>
      <c r="C195" s="472"/>
      <c r="D195" s="472"/>
      <c r="E195" s="473"/>
      <c r="F195" s="473"/>
      <c r="G195" s="473"/>
      <c r="H195" s="474"/>
      <c r="I195" s="474"/>
      <c r="J195" s="475"/>
      <c r="M195" s="477"/>
      <c r="O195" s="5"/>
      <c r="P195" s="478"/>
    </row>
    <row r="196" spans="2:16" s="476" customFormat="1" ht="15.75" customHeight="1">
      <c r="B196" s="479"/>
      <c r="C196" s="472"/>
      <c r="D196" s="472"/>
      <c r="E196" s="473"/>
      <c r="F196" s="473"/>
      <c r="G196" s="473"/>
      <c r="H196" s="474"/>
      <c r="I196" s="474"/>
      <c r="J196" s="475"/>
      <c r="M196" s="477"/>
      <c r="O196" s="5"/>
      <c r="P196" s="478"/>
    </row>
    <row r="197" spans="2:16" s="476" customFormat="1" ht="15.75" customHeight="1">
      <c r="B197" s="479"/>
      <c r="C197" s="472"/>
      <c r="D197" s="472"/>
      <c r="E197" s="473"/>
      <c r="F197" s="473"/>
      <c r="G197" s="473"/>
      <c r="H197" s="474"/>
      <c r="I197" s="474"/>
      <c r="J197" s="475"/>
      <c r="M197" s="477"/>
      <c r="O197" s="5"/>
      <c r="P197" s="478"/>
    </row>
    <row r="198" spans="2:16" s="476" customFormat="1" ht="15.75" customHeight="1">
      <c r="B198" s="479"/>
      <c r="C198" s="472"/>
      <c r="D198" s="472"/>
      <c r="E198" s="473"/>
      <c r="F198" s="473"/>
      <c r="G198" s="473"/>
      <c r="H198" s="474"/>
      <c r="I198" s="474"/>
      <c r="J198" s="475"/>
      <c r="M198" s="477"/>
      <c r="O198" s="5"/>
      <c r="P198" s="478"/>
    </row>
    <row r="199" spans="2:16" s="476" customFormat="1" ht="15.75" customHeight="1">
      <c r="B199" s="479"/>
      <c r="C199" s="472"/>
      <c r="D199" s="472"/>
      <c r="E199" s="473"/>
      <c r="F199" s="473"/>
      <c r="G199" s="473"/>
      <c r="H199" s="474"/>
      <c r="I199" s="474"/>
      <c r="J199" s="475"/>
      <c r="M199" s="477"/>
      <c r="O199" s="5"/>
      <c r="P199" s="478"/>
    </row>
    <row r="200" spans="2:16" s="476" customFormat="1" ht="15.75" customHeight="1">
      <c r="B200" s="479"/>
      <c r="C200" s="472"/>
      <c r="D200" s="472"/>
      <c r="E200" s="473"/>
      <c r="F200" s="473"/>
      <c r="G200" s="473"/>
      <c r="H200" s="474"/>
      <c r="I200" s="474"/>
      <c r="J200" s="475"/>
      <c r="M200" s="477"/>
      <c r="O200" s="5"/>
      <c r="P200" s="478"/>
    </row>
    <row r="201" spans="2:16" s="476" customFormat="1" ht="15.75" customHeight="1">
      <c r="B201" s="479"/>
      <c r="C201" s="472"/>
      <c r="D201" s="472"/>
      <c r="E201" s="473"/>
      <c r="F201" s="473"/>
      <c r="G201" s="473"/>
      <c r="H201" s="474"/>
      <c r="I201" s="474"/>
      <c r="J201" s="475"/>
      <c r="M201" s="477"/>
      <c r="O201" s="5"/>
      <c r="P201" s="478"/>
    </row>
    <row r="202" spans="2:16" s="476" customFormat="1" ht="15.75" customHeight="1">
      <c r="B202" s="479"/>
      <c r="C202" s="472"/>
      <c r="D202" s="472"/>
      <c r="E202" s="473"/>
      <c r="F202" s="473"/>
      <c r="G202" s="473"/>
      <c r="H202" s="474"/>
      <c r="I202" s="474"/>
      <c r="J202" s="475"/>
      <c r="M202" s="477"/>
      <c r="O202" s="5"/>
      <c r="P202" s="478"/>
    </row>
    <row r="203" spans="2:16" s="476" customFormat="1" ht="15.75" customHeight="1">
      <c r="B203" s="479"/>
      <c r="C203" s="472"/>
      <c r="D203" s="472"/>
      <c r="E203" s="473"/>
      <c r="F203" s="473"/>
      <c r="G203" s="473"/>
      <c r="H203" s="474"/>
      <c r="I203" s="474"/>
      <c r="J203" s="475"/>
      <c r="M203" s="477"/>
      <c r="O203" s="5"/>
      <c r="P203" s="478"/>
    </row>
    <row r="204" spans="2:16" s="476" customFormat="1" ht="15.75" customHeight="1">
      <c r="B204" s="479"/>
      <c r="C204" s="472"/>
      <c r="D204" s="472"/>
      <c r="E204" s="473"/>
      <c r="F204" s="473"/>
      <c r="G204" s="473"/>
      <c r="H204" s="474"/>
      <c r="I204" s="474"/>
      <c r="J204" s="475"/>
      <c r="M204" s="477"/>
      <c r="O204" s="5"/>
      <c r="P204" s="478"/>
    </row>
    <row r="205" spans="2:16" s="476" customFormat="1" ht="15.75" customHeight="1">
      <c r="B205" s="479"/>
      <c r="C205" s="472"/>
      <c r="D205" s="472"/>
      <c r="E205" s="473"/>
      <c r="F205" s="473"/>
      <c r="G205" s="473"/>
      <c r="H205" s="474"/>
      <c r="I205" s="474"/>
      <c r="J205" s="475"/>
      <c r="M205" s="477"/>
      <c r="O205" s="5"/>
      <c r="P205" s="478"/>
    </row>
    <row r="206" spans="2:16" s="476" customFormat="1" ht="15.75" customHeight="1">
      <c r="B206" s="479"/>
      <c r="C206" s="472"/>
      <c r="D206" s="472"/>
      <c r="E206" s="473"/>
      <c r="F206" s="473"/>
      <c r="G206" s="473"/>
      <c r="H206" s="474"/>
      <c r="I206" s="474"/>
      <c r="J206" s="475"/>
      <c r="M206" s="477"/>
      <c r="O206" s="5"/>
      <c r="P206" s="478"/>
    </row>
    <row r="207" spans="2:16" s="476" customFormat="1" ht="15.75" customHeight="1">
      <c r="B207" s="479"/>
      <c r="C207" s="472"/>
      <c r="D207" s="472"/>
      <c r="E207" s="473"/>
      <c r="F207" s="473"/>
      <c r="G207" s="473"/>
      <c r="H207" s="474"/>
      <c r="I207" s="474"/>
      <c r="J207" s="475"/>
      <c r="M207" s="477"/>
      <c r="O207" s="5"/>
      <c r="P207" s="478"/>
    </row>
    <row r="208" spans="2:16" s="476" customFormat="1" ht="15.75" customHeight="1">
      <c r="B208" s="479"/>
      <c r="C208" s="472"/>
      <c r="D208" s="472"/>
      <c r="E208" s="473"/>
      <c r="F208" s="473"/>
      <c r="G208" s="473"/>
      <c r="H208" s="474"/>
      <c r="I208" s="474"/>
      <c r="J208" s="475"/>
      <c r="M208" s="477"/>
      <c r="O208" s="5"/>
      <c r="P208" s="478"/>
    </row>
    <row r="209" spans="2:16" s="476" customFormat="1" ht="15.75" customHeight="1">
      <c r="B209" s="479"/>
      <c r="C209" s="472"/>
      <c r="D209" s="472"/>
      <c r="E209" s="473"/>
      <c r="F209" s="473"/>
      <c r="G209" s="473"/>
      <c r="H209" s="474"/>
      <c r="I209" s="474"/>
      <c r="J209" s="475"/>
      <c r="M209" s="477"/>
      <c r="O209" s="5"/>
      <c r="P209" s="478"/>
    </row>
    <row r="210" spans="2:16" s="476" customFormat="1" ht="15.75" customHeight="1">
      <c r="B210" s="479"/>
      <c r="C210" s="472"/>
      <c r="D210" s="472"/>
      <c r="E210" s="473"/>
      <c r="F210" s="473"/>
      <c r="G210" s="473"/>
      <c r="H210" s="474"/>
      <c r="I210" s="474"/>
      <c r="J210" s="475"/>
      <c r="M210" s="477"/>
      <c r="O210" s="5"/>
      <c r="P210" s="478"/>
    </row>
    <row r="211" spans="2:16" s="476" customFormat="1" ht="15.75" customHeight="1">
      <c r="B211" s="479"/>
      <c r="C211" s="472"/>
      <c r="D211" s="472"/>
      <c r="E211" s="473"/>
      <c r="F211" s="473"/>
      <c r="G211" s="473"/>
      <c r="H211" s="474"/>
      <c r="I211" s="474"/>
      <c r="J211" s="475"/>
      <c r="M211" s="477"/>
      <c r="O211" s="5"/>
      <c r="P211" s="478"/>
    </row>
    <row r="212" spans="2:16" s="476" customFormat="1" ht="15.75" customHeight="1">
      <c r="B212" s="479"/>
      <c r="C212" s="472"/>
      <c r="D212" s="472"/>
      <c r="E212" s="473"/>
      <c r="F212" s="473"/>
      <c r="G212" s="473"/>
      <c r="H212" s="474"/>
      <c r="I212" s="474"/>
      <c r="J212" s="475"/>
      <c r="M212" s="477"/>
      <c r="O212" s="5"/>
      <c r="P212" s="478"/>
    </row>
    <row r="213" spans="2:16" s="476" customFormat="1" ht="15.75" customHeight="1">
      <c r="B213" s="479"/>
      <c r="C213" s="472"/>
      <c r="D213" s="472"/>
      <c r="E213" s="473"/>
      <c r="F213" s="473"/>
      <c r="G213" s="473"/>
      <c r="H213" s="474"/>
      <c r="I213" s="474"/>
      <c r="J213" s="475"/>
      <c r="M213" s="477"/>
      <c r="O213" s="5"/>
      <c r="P213" s="478"/>
    </row>
    <row r="214" spans="2:16" s="476" customFormat="1" ht="15.75" customHeight="1">
      <c r="B214" s="479"/>
      <c r="C214" s="472"/>
      <c r="D214" s="472"/>
      <c r="E214" s="473"/>
      <c r="F214" s="473"/>
      <c r="G214" s="473"/>
      <c r="H214" s="474"/>
      <c r="I214" s="474"/>
      <c r="J214" s="475"/>
      <c r="M214" s="477"/>
      <c r="O214" s="5"/>
      <c r="P214" s="478"/>
    </row>
    <row r="215" spans="2:16" s="476" customFormat="1" ht="15.75" customHeight="1">
      <c r="B215" s="479"/>
      <c r="C215" s="472"/>
      <c r="D215" s="472"/>
      <c r="E215" s="473"/>
      <c r="F215" s="473"/>
      <c r="G215" s="473"/>
      <c r="H215" s="474"/>
      <c r="I215" s="474"/>
      <c r="J215" s="475"/>
      <c r="M215" s="477"/>
      <c r="O215" s="5"/>
      <c r="P215" s="478"/>
    </row>
    <row r="216" spans="2:16" s="476" customFormat="1" ht="15.75" customHeight="1">
      <c r="B216" s="479"/>
      <c r="C216" s="472"/>
      <c r="D216" s="472"/>
      <c r="E216" s="473"/>
      <c r="F216" s="473"/>
      <c r="G216" s="473"/>
      <c r="H216" s="474"/>
      <c r="I216" s="474"/>
      <c r="J216" s="475"/>
      <c r="M216" s="477"/>
      <c r="O216" s="5"/>
      <c r="P216" s="478"/>
    </row>
    <row r="217" spans="2:16" s="476" customFormat="1" ht="15.75" customHeight="1">
      <c r="B217" s="479"/>
      <c r="C217" s="472"/>
      <c r="D217" s="472"/>
      <c r="E217" s="473"/>
      <c r="F217" s="473"/>
      <c r="G217" s="473"/>
      <c r="H217" s="474"/>
      <c r="I217" s="474"/>
      <c r="J217" s="475"/>
      <c r="M217" s="477"/>
      <c r="O217" s="5"/>
      <c r="P217" s="478"/>
    </row>
    <row r="218" spans="2:16" s="476" customFormat="1" ht="15.75" customHeight="1">
      <c r="B218" s="479"/>
      <c r="C218" s="472"/>
      <c r="D218" s="472"/>
      <c r="E218" s="473"/>
      <c r="F218" s="473"/>
      <c r="G218" s="473"/>
      <c r="H218" s="474"/>
      <c r="I218" s="474"/>
      <c r="J218" s="475"/>
      <c r="M218" s="477"/>
      <c r="O218" s="5"/>
      <c r="P218" s="478"/>
    </row>
    <row r="219" spans="2:16" s="476" customFormat="1" ht="15.75" customHeight="1">
      <c r="B219" s="479"/>
      <c r="C219" s="472"/>
      <c r="D219" s="472"/>
      <c r="E219" s="473"/>
      <c r="F219" s="473"/>
      <c r="G219" s="473"/>
      <c r="H219" s="474"/>
      <c r="I219" s="474"/>
      <c r="J219" s="475"/>
      <c r="M219" s="477"/>
      <c r="O219" s="5"/>
      <c r="P219" s="478"/>
    </row>
    <row r="220" spans="2:16" s="476" customFormat="1" ht="15.75" customHeight="1">
      <c r="B220" s="479"/>
      <c r="C220" s="472"/>
      <c r="D220" s="472"/>
      <c r="E220" s="473"/>
      <c r="F220" s="473"/>
      <c r="G220" s="473"/>
      <c r="H220" s="474"/>
      <c r="I220" s="474"/>
      <c r="J220" s="475"/>
      <c r="M220" s="477"/>
      <c r="O220" s="5"/>
      <c r="P220" s="478"/>
    </row>
    <row r="221" spans="2:16" s="476" customFormat="1" ht="15.75" customHeight="1">
      <c r="B221" s="479"/>
      <c r="C221" s="472"/>
      <c r="D221" s="472"/>
      <c r="E221" s="473"/>
      <c r="F221" s="473"/>
      <c r="G221" s="473"/>
      <c r="H221" s="474"/>
      <c r="I221" s="474"/>
      <c r="J221" s="475"/>
      <c r="M221" s="477"/>
      <c r="O221" s="5"/>
      <c r="P221" s="478"/>
    </row>
    <row r="222" spans="2:16" s="476" customFormat="1" ht="15.75" customHeight="1">
      <c r="B222" s="479"/>
      <c r="C222" s="472"/>
      <c r="D222" s="472"/>
      <c r="E222" s="473"/>
      <c r="F222" s="473"/>
      <c r="G222" s="473"/>
      <c r="H222" s="474"/>
      <c r="I222" s="474"/>
      <c r="J222" s="475"/>
      <c r="M222" s="477"/>
      <c r="O222" s="5"/>
      <c r="P222" s="478"/>
    </row>
    <row r="223" spans="2:16" s="476" customFormat="1" ht="15.75" customHeight="1">
      <c r="B223" s="479"/>
      <c r="C223" s="472"/>
      <c r="D223" s="472"/>
      <c r="E223" s="473"/>
      <c r="F223" s="473"/>
      <c r="G223" s="473"/>
      <c r="H223" s="474"/>
      <c r="I223" s="474"/>
      <c r="J223" s="475"/>
      <c r="M223" s="477"/>
      <c r="O223" s="5"/>
      <c r="P223" s="478"/>
    </row>
    <row r="224" spans="2:16" s="476" customFormat="1" ht="15.75" customHeight="1">
      <c r="B224" s="479"/>
      <c r="C224" s="472"/>
      <c r="D224" s="472"/>
      <c r="E224" s="473"/>
      <c r="F224" s="473"/>
      <c r="G224" s="473"/>
      <c r="H224" s="474"/>
      <c r="I224" s="474"/>
      <c r="J224" s="475"/>
      <c r="M224" s="477"/>
      <c r="O224" s="5"/>
      <c r="P224" s="478"/>
    </row>
    <row r="225" spans="2:16" s="476" customFormat="1" ht="15.75" customHeight="1">
      <c r="B225" s="479"/>
      <c r="C225" s="472"/>
      <c r="D225" s="472"/>
      <c r="E225" s="473"/>
      <c r="F225" s="473"/>
      <c r="G225" s="473"/>
      <c r="H225" s="474"/>
      <c r="I225" s="474"/>
      <c r="J225" s="475"/>
      <c r="M225" s="477"/>
      <c r="O225" s="5"/>
      <c r="P225" s="478"/>
    </row>
    <row r="226" spans="2:16" s="476" customFormat="1" ht="15.75" customHeight="1">
      <c r="B226" s="479"/>
      <c r="C226" s="472"/>
      <c r="D226" s="472"/>
      <c r="E226" s="473"/>
      <c r="F226" s="473"/>
      <c r="G226" s="473"/>
      <c r="H226" s="474"/>
      <c r="I226" s="474"/>
      <c r="J226" s="475"/>
      <c r="M226" s="477"/>
      <c r="O226" s="5"/>
      <c r="P226" s="478"/>
    </row>
    <row r="227" spans="2:16" s="476" customFormat="1" ht="15.75" customHeight="1">
      <c r="B227" s="479"/>
      <c r="C227" s="472"/>
      <c r="D227" s="472"/>
      <c r="E227" s="473"/>
      <c r="F227" s="473"/>
      <c r="G227" s="473"/>
      <c r="H227" s="474"/>
      <c r="I227" s="474"/>
      <c r="J227" s="475"/>
      <c r="M227" s="477"/>
      <c r="O227" s="5"/>
      <c r="P227" s="478"/>
    </row>
    <row r="228" spans="2:16" s="476" customFormat="1" ht="15.75" customHeight="1">
      <c r="B228" s="479"/>
      <c r="C228" s="472"/>
      <c r="D228" s="472"/>
      <c r="E228" s="473"/>
      <c r="F228" s="473"/>
      <c r="G228" s="473"/>
      <c r="H228" s="474"/>
      <c r="I228" s="474"/>
      <c r="J228" s="475"/>
      <c r="M228" s="477"/>
      <c r="O228" s="5"/>
      <c r="P228" s="478"/>
    </row>
    <row r="229" spans="2:16" s="476" customFormat="1" ht="15.75" customHeight="1">
      <c r="B229" s="479"/>
      <c r="C229" s="472"/>
      <c r="D229" s="472"/>
      <c r="E229" s="473"/>
      <c r="F229" s="473"/>
      <c r="G229" s="473"/>
      <c r="H229" s="474"/>
      <c r="I229" s="474"/>
      <c r="J229" s="475"/>
      <c r="M229" s="477"/>
      <c r="O229" s="5"/>
      <c r="P229" s="478"/>
    </row>
    <row r="230" spans="2:16" s="476" customFormat="1" ht="15.75" customHeight="1">
      <c r="B230" s="479"/>
      <c r="C230" s="472"/>
      <c r="D230" s="472"/>
      <c r="E230" s="473"/>
      <c r="F230" s="473"/>
      <c r="G230" s="473"/>
      <c r="H230" s="474"/>
      <c r="I230" s="474"/>
      <c r="J230" s="475"/>
      <c r="M230" s="477"/>
      <c r="O230" s="5"/>
      <c r="P230" s="478"/>
    </row>
    <row r="231" spans="2:16" s="476" customFormat="1" ht="15.75" customHeight="1">
      <c r="B231" s="479"/>
      <c r="C231" s="472"/>
      <c r="D231" s="472"/>
      <c r="E231" s="473"/>
      <c r="F231" s="473"/>
      <c r="G231" s="473"/>
      <c r="H231" s="474"/>
      <c r="I231" s="474"/>
      <c r="J231" s="475"/>
      <c r="M231" s="477"/>
      <c r="O231" s="5"/>
      <c r="P231" s="478"/>
    </row>
    <row r="232" spans="2:16" s="476" customFormat="1" ht="15.75" customHeight="1">
      <c r="B232" s="479"/>
      <c r="C232" s="472"/>
      <c r="D232" s="472"/>
      <c r="E232" s="473"/>
      <c r="F232" s="473"/>
      <c r="G232" s="473"/>
      <c r="H232" s="474"/>
      <c r="I232" s="474"/>
      <c r="J232" s="475"/>
      <c r="M232" s="477"/>
      <c r="O232" s="5"/>
      <c r="P232" s="478"/>
    </row>
    <row r="233" spans="2:16" s="476" customFormat="1" ht="15.75" customHeight="1">
      <c r="B233" s="479"/>
      <c r="C233" s="472"/>
      <c r="D233" s="472"/>
      <c r="E233" s="473"/>
      <c r="F233" s="473"/>
      <c r="G233" s="473"/>
      <c r="H233" s="474"/>
      <c r="I233" s="474"/>
      <c r="J233" s="475"/>
      <c r="M233" s="477"/>
      <c r="O233" s="5"/>
      <c r="P233" s="478"/>
    </row>
    <row r="234" spans="2:16" s="476" customFormat="1" ht="15.75" customHeight="1">
      <c r="B234" s="479"/>
      <c r="C234" s="472"/>
      <c r="D234" s="472"/>
      <c r="E234" s="473"/>
      <c r="F234" s="473"/>
      <c r="G234" s="473"/>
      <c r="H234" s="474"/>
      <c r="I234" s="474"/>
      <c r="J234" s="475"/>
      <c r="M234" s="477"/>
      <c r="O234" s="5"/>
      <c r="P234" s="478"/>
    </row>
    <row r="235" spans="2:16" s="476" customFormat="1" ht="15.75" customHeight="1">
      <c r="B235" s="479"/>
      <c r="C235" s="472"/>
      <c r="D235" s="472"/>
      <c r="E235" s="473"/>
      <c r="F235" s="473"/>
      <c r="G235" s="473"/>
      <c r="H235" s="474"/>
      <c r="I235" s="474"/>
      <c r="J235" s="475"/>
      <c r="M235" s="477"/>
      <c r="O235" s="5"/>
      <c r="P235" s="478"/>
    </row>
    <row r="236" spans="2:16" s="476" customFormat="1" ht="15.75" customHeight="1">
      <c r="B236" s="479"/>
      <c r="C236" s="472"/>
      <c r="D236" s="472"/>
      <c r="E236" s="473"/>
      <c r="F236" s="473"/>
      <c r="G236" s="473"/>
      <c r="H236" s="474"/>
      <c r="I236" s="474"/>
      <c r="J236" s="475"/>
      <c r="M236" s="477"/>
      <c r="O236" s="5"/>
      <c r="P236" s="478"/>
    </row>
    <row r="237" spans="2:16" s="476" customFormat="1" ht="15.75" customHeight="1">
      <c r="B237" s="479"/>
      <c r="C237" s="472"/>
      <c r="D237" s="472"/>
      <c r="E237" s="473"/>
      <c r="F237" s="473"/>
      <c r="G237" s="473"/>
      <c r="H237" s="474"/>
      <c r="I237" s="474"/>
      <c r="J237" s="475"/>
      <c r="M237" s="477"/>
      <c r="O237" s="5"/>
      <c r="P237" s="478"/>
    </row>
    <row r="238" spans="2:16" s="476" customFormat="1" ht="15.75" customHeight="1">
      <c r="B238" s="479"/>
      <c r="C238" s="472"/>
      <c r="D238" s="472"/>
      <c r="E238" s="473"/>
      <c r="F238" s="473"/>
      <c r="G238" s="473"/>
      <c r="H238" s="474"/>
      <c r="I238" s="474"/>
      <c r="J238" s="475"/>
      <c r="M238" s="477"/>
      <c r="O238" s="5"/>
      <c r="P238" s="478"/>
    </row>
    <row r="239" spans="2:16" s="476" customFormat="1" ht="15.75" customHeight="1">
      <c r="B239" s="479"/>
      <c r="C239" s="472"/>
      <c r="D239" s="472"/>
      <c r="E239" s="473"/>
      <c r="F239" s="473"/>
      <c r="G239" s="473"/>
      <c r="H239" s="474"/>
      <c r="I239" s="474"/>
      <c r="J239" s="475"/>
      <c r="M239" s="477"/>
      <c r="O239" s="5"/>
      <c r="P239" s="478"/>
    </row>
    <row r="240" spans="2:16" s="476" customFormat="1" ht="15.75" customHeight="1">
      <c r="B240" s="479"/>
      <c r="C240" s="472"/>
      <c r="D240" s="472"/>
      <c r="E240" s="473"/>
      <c r="F240" s="473"/>
      <c r="G240" s="473"/>
      <c r="H240" s="474"/>
      <c r="I240" s="474"/>
      <c r="J240" s="475"/>
      <c r="M240" s="477"/>
      <c r="O240" s="5"/>
      <c r="P240" s="478"/>
    </row>
    <row r="241" spans="2:16" s="476" customFormat="1" ht="15.75" customHeight="1">
      <c r="B241" s="479"/>
      <c r="C241" s="472"/>
      <c r="D241" s="472"/>
      <c r="E241" s="473"/>
      <c r="F241" s="473"/>
      <c r="G241" s="473"/>
      <c r="H241" s="474"/>
      <c r="I241" s="474"/>
      <c r="J241" s="475"/>
      <c r="M241" s="477"/>
      <c r="O241" s="5"/>
      <c r="P241" s="478"/>
    </row>
    <row r="242" spans="2:16" s="476" customFormat="1" ht="15.75" customHeight="1">
      <c r="B242" s="479"/>
      <c r="C242" s="472"/>
      <c r="D242" s="472"/>
      <c r="E242" s="473"/>
      <c r="F242" s="473"/>
      <c r="G242" s="473"/>
      <c r="H242" s="474"/>
      <c r="I242" s="474"/>
      <c r="J242" s="475"/>
      <c r="M242" s="477"/>
      <c r="O242" s="5"/>
      <c r="P242" s="478"/>
    </row>
    <row r="243" spans="2:16" s="476" customFormat="1" ht="15.75" customHeight="1">
      <c r="B243" s="479"/>
      <c r="C243" s="472"/>
      <c r="D243" s="472"/>
      <c r="E243" s="473"/>
      <c r="F243" s="473"/>
      <c r="G243" s="473"/>
      <c r="H243" s="474"/>
      <c r="I243" s="474"/>
      <c r="J243" s="475"/>
      <c r="M243" s="477"/>
      <c r="O243" s="5"/>
      <c r="P243" s="478"/>
    </row>
    <row r="244" spans="2:16" s="476" customFormat="1" ht="15.75" customHeight="1">
      <c r="B244" s="479"/>
      <c r="C244" s="472"/>
      <c r="D244" s="472"/>
      <c r="E244" s="473"/>
      <c r="F244" s="473"/>
      <c r="G244" s="473"/>
      <c r="H244" s="474"/>
      <c r="I244" s="474"/>
      <c r="J244" s="475"/>
      <c r="M244" s="477"/>
      <c r="O244" s="5"/>
      <c r="P244" s="478"/>
    </row>
    <row r="245" spans="2:16" s="476" customFormat="1" ht="15.75" customHeight="1">
      <c r="B245" s="479"/>
      <c r="C245" s="472"/>
      <c r="D245" s="472"/>
      <c r="E245" s="473"/>
      <c r="F245" s="473"/>
      <c r="G245" s="473"/>
      <c r="H245" s="474"/>
      <c r="I245" s="474"/>
      <c r="J245" s="475"/>
      <c r="M245" s="477"/>
      <c r="O245" s="5"/>
      <c r="P245" s="478"/>
    </row>
    <row r="246" spans="2:16" s="476" customFormat="1" ht="15.75" customHeight="1">
      <c r="B246" s="479"/>
      <c r="C246" s="472"/>
      <c r="D246" s="472"/>
      <c r="E246" s="473"/>
      <c r="F246" s="473"/>
      <c r="G246" s="473"/>
      <c r="H246" s="474"/>
      <c r="I246" s="474"/>
      <c r="J246" s="475"/>
      <c r="M246" s="477"/>
      <c r="O246" s="5"/>
      <c r="P246" s="478"/>
    </row>
    <row r="247" spans="2:16" s="476" customFormat="1" ht="15.75" customHeight="1">
      <c r="B247" s="479"/>
      <c r="C247" s="472"/>
      <c r="D247" s="472"/>
      <c r="E247" s="473"/>
      <c r="F247" s="473"/>
      <c r="G247" s="473"/>
      <c r="H247" s="474"/>
      <c r="I247" s="474"/>
      <c r="J247" s="475"/>
      <c r="M247" s="477"/>
      <c r="O247" s="5"/>
      <c r="P247" s="478"/>
    </row>
    <row r="248" spans="2:16" s="476" customFormat="1" ht="15.75" customHeight="1">
      <c r="B248" s="479"/>
      <c r="C248" s="472"/>
      <c r="D248" s="472"/>
      <c r="E248" s="473"/>
      <c r="F248" s="473"/>
      <c r="G248" s="473"/>
      <c r="H248" s="474"/>
      <c r="I248" s="474"/>
      <c r="J248" s="475"/>
      <c r="M248" s="477"/>
      <c r="O248" s="5"/>
      <c r="P248" s="478"/>
    </row>
    <row r="249" spans="2:16" s="476" customFormat="1" ht="15.75" customHeight="1">
      <c r="B249" s="479"/>
      <c r="C249" s="472"/>
      <c r="D249" s="472"/>
      <c r="E249" s="473"/>
      <c r="F249" s="473"/>
      <c r="G249" s="473"/>
      <c r="H249" s="474"/>
      <c r="I249" s="474"/>
      <c r="J249" s="475"/>
      <c r="M249" s="477"/>
      <c r="O249" s="5"/>
      <c r="P249" s="478"/>
    </row>
    <row r="250" spans="2:16" s="476" customFormat="1" ht="15.75" customHeight="1">
      <c r="B250" s="479"/>
      <c r="C250" s="472"/>
      <c r="D250" s="472"/>
      <c r="E250" s="473"/>
      <c r="F250" s="473"/>
      <c r="G250" s="473"/>
      <c r="H250" s="474"/>
      <c r="I250" s="474"/>
      <c r="J250" s="475"/>
      <c r="M250" s="477"/>
      <c r="O250" s="5"/>
      <c r="P250" s="478"/>
    </row>
    <row r="251" spans="2:16" s="476" customFormat="1" ht="15.75" customHeight="1">
      <c r="B251" s="479"/>
      <c r="C251" s="472"/>
      <c r="D251" s="472"/>
      <c r="E251" s="473"/>
      <c r="F251" s="473"/>
      <c r="G251" s="473"/>
      <c r="H251" s="474"/>
      <c r="I251" s="474"/>
      <c r="J251" s="475"/>
      <c r="M251" s="477"/>
      <c r="O251" s="5"/>
      <c r="P251" s="478"/>
    </row>
    <row r="252" spans="2:16" s="476" customFormat="1" ht="15.75" customHeight="1">
      <c r="B252" s="479"/>
      <c r="C252" s="472"/>
      <c r="D252" s="472"/>
      <c r="E252" s="473"/>
      <c r="F252" s="473"/>
      <c r="G252" s="473"/>
      <c r="H252" s="474"/>
      <c r="I252" s="474"/>
      <c r="J252" s="475"/>
      <c r="M252" s="477"/>
      <c r="O252" s="5"/>
      <c r="P252" s="478"/>
    </row>
    <row r="253" spans="2:16" s="476" customFormat="1" ht="15.75" customHeight="1">
      <c r="B253" s="479"/>
      <c r="C253" s="472"/>
      <c r="D253" s="472"/>
      <c r="E253" s="473"/>
      <c r="F253" s="473"/>
      <c r="G253" s="473"/>
      <c r="H253" s="474"/>
      <c r="I253" s="474"/>
      <c r="J253" s="475"/>
      <c r="M253" s="477"/>
      <c r="O253" s="5"/>
      <c r="P253" s="478"/>
    </row>
    <row r="254" spans="2:16" s="476" customFormat="1" ht="15.75" customHeight="1">
      <c r="B254" s="479"/>
      <c r="C254" s="472"/>
      <c r="D254" s="472"/>
      <c r="E254" s="473"/>
      <c r="F254" s="473"/>
      <c r="G254" s="473"/>
      <c r="H254" s="474"/>
      <c r="I254" s="474"/>
      <c r="J254" s="475"/>
      <c r="M254" s="477"/>
      <c r="O254" s="5"/>
      <c r="P254" s="478"/>
    </row>
    <row r="255" spans="2:16" s="476" customFormat="1" ht="15.75" customHeight="1">
      <c r="B255" s="479"/>
      <c r="C255" s="472"/>
      <c r="D255" s="472"/>
      <c r="E255" s="473"/>
      <c r="F255" s="473"/>
      <c r="G255" s="473"/>
      <c r="H255" s="474"/>
      <c r="I255" s="474"/>
      <c r="J255" s="475"/>
      <c r="M255" s="477"/>
      <c r="O255" s="5"/>
      <c r="P255" s="478"/>
    </row>
    <row r="256" spans="2:16" s="476" customFormat="1" ht="15.75" customHeight="1">
      <c r="B256" s="479"/>
      <c r="C256" s="472"/>
      <c r="D256" s="472"/>
      <c r="E256" s="473"/>
      <c r="F256" s="473"/>
      <c r="G256" s="473"/>
      <c r="H256" s="474"/>
      <c r="I256" s="474"/>
      <c r="J256" s="475"/>
      <c r="M256" s="477"/>
      <c r="O256" s="5"/>
      <c r="P256" s="478"/>
    </row>
    <row r="257" spans="2:16" s="476" customFormat="1" ht="15.75" customHeight="1">
      <c r="B257" s="479"/>
      <c r="C257" s="472"/>
      <c r="D257" s="472"/>
      <c r="E257" s="473"/>
      <c r="F257" s="473"/>
      <c r="G257" s="473"/>
      <c r="H257" s="474"/>
      <c r="I257" s="474"/>
      <c r="J257" s="475"/>
      <c r="M257" s="477"/>
      <c r="O257" s="5"/>
      <c r="P257" s="478"/>
    </row>
    <row r="258" spans="2:16" s="476" customFormat="1" ht="15.75" customHeight="1">
      <c r="B258" s="479"/>
      <c r="C258" s="472"/>
      <c r="D258" s="472"/>
      <c r="E258" s="473"/>
      <c r="F258" s="473"/>
      <c r="G258" s="473"/>
      <c r="H258" s="474"/>
      <c r="I258" s="474"/>
      <c r="J258" s="475"/>
      <c r="M258" s="477"/>
      <c r="O258" s="5"/>
      <c r="P258" s="478"/>
    </row>
    <row r="259" spans="2:16" s="476" customFormat="1" ht="15.75" customHeight="1">
      <c r="B259" s="479"/>
      <c r="C259" s="472"/>
      <c r="D259" s="472"/>
      <c r="E259" s="473"/>
      <c r="F259" s="473"/>
      <c r="G259" s="473"/>
      <c r="H259" s="474"/>
      <c r="I259" s="474"/>
      <c r="J259" s="475"/>
      <c r="M259" s="477"/>
      <c r="O259" s="5"/>
      <c r="P259" s="478"/>
    </row>
    <row r="260" spans="2:16" s="476" customFormat="1" ht="15.75" customHeight="1">
      <c r="B260" s="479"/>
      <c r="C260" s="472"/>
      <c r="D260" s="472"/>
      <c r="E260" s="473"/>
      <c r="F260" s="473"/>
      <c r="G260" s="473"/>
      <c r="H260" s="474"/>
      <c r="I260" s="474"/>
      <c r="J260" s="475"/>
      <c r="M260" s="477"/>
      <c r="O260" s="5"/>
      <c r="P260" s="478"/>
    </row>
    <row r="261" spans="2:16" s="476" customFormat="1" ht="15.75" customHeight="1">
      <c r="B261" s="479"/>
      <c r="C261" s="472"/>
      <c r="D261" s="472"/>
      <c r="E261" s="473"/>
      <c r="F261" s="473"/>
      <c r="G261" s="473"/>
      <c r="H261" s="474"/>
      <c r="I261" s="474"/>
      <c r="J261" s="475"/>
      <c r="M261" s="477"/>
      <c r="O261" s="5"/>
      <c r="P261" s="478"/>
    </row>
    <row r="262" spans="2:16" s="476" customFormat="1" ht="15.75" customHeight="1">
      <c r="B262" s="479"/>
      <c r="C262" s="472"/>
      <c r="D262" s="472"/>
      <c r="E262" s="473"/>
      <c r="F262" s="473"/>
      <c r="G262" s="473"/>
      <c r="H262" s="474"/>
      <c r="I262" s="474"/>
      <c r="J262" s="475"/>
      <c r="M262" s="477"/>
      <c r="O262" s="5"/>
      <c r="P262" s="478"/>
    </row>
    <row r="263" spans="2:16" s="476" customFormat="1" ht="15.75" customHeight="1">
      <c r="B263" s="479"/>
      <c r="C263" s="472"/>
      <c r="D263" s="472"/>
      <c r="E263" s="473"/>
      <c r="F263" s="473"/>
      <c r="G263" s="473"/>
      <c r="H263" s="474"/>
      <c r="I263" s="474"/>
      <c r="J263" s="475"/>
      <c r="M263" s="477"/>
      <c r="O263" s="5"/>
      <c r="P263" s="478"/>
    </row>
    <row r="264" spans="2:16" s="476" customFormat="1" ht="15.75" customHeight="1">
      <c r="B264" s="479"/>
      <c r="C264" s="472"/>
      <c r="D264" s="472"/>
      <c r="E264" s="473"/>
      <c r="F264" s="473"/>
      <c r="G264" s="473"/>
      <c r="H264" s="474"/>
      <c r="I264" s="474"/>
      <c r="J264" s="475"/>
      <c r="M264" s="477"/>
      <c r="O264" s="5"/>
      <c r="P264" s="478"/>
    </row>
    <row r="265" spans="2:16" s="476" customFormat="1" ht="15.75" customHeight="1">
      <c r="B265" s="479"/>
      <c r="C265" s="472"/>
      <c r="D265" s="472"/>
      <c r="E265" s="473"/>
      <c r="F265" s="473"/>
      <c r="G265" s="473"/>
      <c r="H265" s="474"/>
      <c r="I265" s="474"/>
      <c r="J265" s="475"/>
      <c r="M265" s="477"/>
      <c r="O265" s="5"/>
      <c r="P265" s="478"/>
    </row>
    <row r="266" spans="2:16" s="476" customFormat="1" ht="15.75" customHeight="1">
      <c r="B266" s="479"/>
      <c r="C266" s="472"/>
      <c r="D266" s="472"/>
      <c r="E266" s="473"/>
      <c r="F266" s="473"/>
      <c r="G266" s="473"/>
      <c r="H266" s="474"/>
      <c r="I266" s="474"/>
      <c r="J266" s="475"/>
      <c r="M266" s="477"/>
      <c r="O266" s="5"/>
      <c r="P266" s="478"/>
    </row>
    <row r="267" spans="2:16" s="476" customFormat="1" ht="15.75" customHeight="1">
      <c r="B267" s="479"/>
      <c r="C267" s="472"/>
      <c r="D267" s="472"/>
      <c r="E267" s="473"/>
      <c r="F267" s="473"/>
      <c r="G267" s="473"/>
      <c r="H267" s="474"/>
      <c r="I267" s="474"/>
      <c r="J267" s="475"/>
      <c r="M267" s="477"/>
      <c r="O267" s="5"/>
      <c r="P267" s="478"/>
    </row>
    <row r="268" spans="2:16" s="476" customFormat="1" ht="15.75" customHeight="1">
      <c r="B268" s="479"/>
      <c r="C268" s="472"/>
      <c r="D268" s="472"/>
      <c r="E268" s="473"/>
      <c r="F268" s="473"/>
      <c r="G268" s="473"/>
      <c r="H268" s="474"/>
      <c r="I268" s="474"/>
      <c r="J268" s="475"/>
      <c r="M268" s="477"/>
      <c r="O268" s="5"/>
      <c r="P268" s="478"/>
    </row>
    <row r="269" spans="2:16" s="476" customFormat="1" ht="15.75" customHeight="1">
      <c r="B269" s="479"/>
      <c r="C269" s="472"/>
      <c r="D269" s="472"/>
      <c r="E269" s="473"/>
      <c r="F269" s="473"/>
      <c r="G269" s="473"/>
      <c r="H269" s="474"/>
      <c r="I269" s="474"/>
      <c r="J269" s="475"/>
      <c r="M269" s="477"/>
      <c r="O269" s="5"/>
      <c r="P269" s="478"/>
    </row>
    <row r="270" spans="2:16" s="476" customFormat="1" ht="15.75" customHeight="1">
      <c r="B270" s="479"/>
      <c r="C270" s="472"/>
      <c r="D270" s="472"/>
      <c r="E270" s="473"/>
      <c r="F270" s="473"/>
      <c r="G270" s="473"/>
      <c r="H270" s="474"/>
      <c r="I270" s="474"/>
      <c r="J270" s="475"/>
      <c r="M270" s="477"/>
      <c r="O270" s="5"/>
      <c r="P270" s="478"/>
    </row>
    <row r="271" spans="2:16" s="476" customFormat="1" ht="15.75" customHeight="1">
      <c r="B271" s="479"/>
      <c r="C271" s="472"/>
      <c r="D271" s="472"/>
      <c r="E271" s="473"/>
      <c r="F271" s="473"/>
      <c r="G271" s="473"/>
      <c r="H271" s="474"/>
      <c r="I271" s="474"/>
      <c r="J271" s="475"/>
      <c r="M271" s="477"/>
      <c r="O271" s="5"/>
      <c r="P271" s="478"/>
    </row>
    <row r="272" spans="2:16" s="476" customFormat="1" ht="15.75" customHeight="1">
      <c r="B272" s="479"/>
      <c r="C272" s="472"/>
      <c r="D272" s="472"/>
      <c r="E272" s="473"/>
      <c r="F272" s="473"/>
      <c r="G272" s="473"/>
      <c r="H272" s="474"/>
      <c r="I272" s="474"/>
      <c r="J272" s="475"/>
      <c r="M272" s="477"/>
      <c r="O272" s="5"/>
      <c r="P272" s="478"/>
    </row>
    <row r="273" spans="2:16" s="476" customFormat="1" ht="15.75" customHeight="1">
      <c r="B273" s="479"/>
      <c r="C273" s="472"/>
      <c r="D273" s="472"/>
      <c r="E273" s="473"/>
      <c r="F273" s="473"/>
      <c r="G273" s="473"/>
      <c r="H273" s="474"/>
      <c r="I273" s="474"/>
      <c r="J273" s="475"/>
      <c r="M273" s="477"/>
      <c r="O273" s="5"/>
      <c r="P273" s="478"/>
    </row>
    <row r="274" spans="2:16" s="476" customFormat="1" ht="15.75" customHeight="1">
      <c r="B274" s="479"/>
      <c r="C274" s="472"/>
      <c r="D274" s="472"/>
      <c r="E274" s="473"/>
      <c r="F274" s="473"/>
      <c r="G274" s="473"/>
      <c r="H274" s="474"/>
      <c r="I274" s="474"/>
      <c r="J274" s="475"/>
      <c r="M274" s="477"/>
      <c r="O274" s="5"/>
      <c r="P274" s="478"/>
    </row>
    <row r="275" spans="2:16" s="476" customFormat="1" ht="15.75" customHeight="1">
      <c r="B275" s="479"/>
      <c r="C275" s="472"/>
      <c r="D275" s="472"/>
      <c r="E275" s="473"/>
      <c r="F275" s="473"/>
      <c r="G275" s="473"/>
      <c r="H275" s="474"/>
      <c r="I275" s="474"/>
      <c r="J275" s="475"/>
      <c r="M275" s="477"/>
      <c r="O275" s="5"/>
      <c r="P275" s="478"/>
    </row>
    <row r="276" spans="2:16" s="476" customFormat="1" ht="15.75" customHeight="1">
      <c r="B276" s="479"/>
      <c r="C276" s="472"/>
      <c r="D276" s="472"/>
      <c r="E276" s="473"/>
      <c r="F276" s="473"/>
      <c r="G276" s="473"/>
      <c r="H276" s="474"/>
      <c r="I276" s="474"/>
      <c r="J276" s="475"/>
      <c r="M276" s="477"/>
      <c r="O276" s="5"/>
      <c r="P276" s="478"/>
    </row>
    <row r="277" spans="2:16" s="476" customFormat="1" ht="15.75" customHeight="1">
      <c r="B277" s="479"/>
      <c r="C277" s="472"/>
      <c r="D277" s="472"/>
      <c r="E277" s="473"/>
      <c r="F277" s="473"/>
      <c r="G277" s="473"/>
      <c r="H277" s="474"/>
      <c r="I277" s="474"/>
      <c r="J277" s="475"/>
      <c r="M277" s="477"/>
      <c r="O277" s="5"/>
      <c r="P277" s="478"/>
    </row>
    <row r="278" spans="2:16" s="476" customFormat="1" ht="15.75" customHeight="1">
      <c r="B278" s="479"/>
      <c r="C278" s="472"/>
      <c r="D278" s="472"/>
      <c r="E278" s="473"/>
      <c r="F278" s="473"/>
      <c r="G278" s="473"/>
      <c r="H278" s="474"/>
      <c r="I278" s="474"/>
      <c r="J278" s="475"/>
      <c r="M278" s="477"/>
      <c r="O278" s="5"/>
      <c r="P278" s="478"/>
    </row>
    <row r="279" spans="2:16" s="476" customFormat="1" ht="15.75" customHeight="1">
      <c r="B279" s="479"/>
      <c r="C279" s="472"/>
      <c r="D279" s="472"/>
      <c r="E279" s="473"/>
      <c r="F279" s="473"/>
      <c r="G279" s="473"/>
      <c r="H279" s="474"/>
      <c r="I279" s="474"/>
      <c r="J279" s="475"/>
      <c r="M279" s="477"/>
      <c r="O279" s="5"/>
      <c r="P279" s="478"/>
    </row>
    <row r="280" spans="2:16" s="476" customFormat="1" ht="15.75" customHeight="1">
      <c r="B280" s="479"/>
      <c r="C280" s="472"/>
      <c r="D280" s="472"/>
      <c r="E280" s="473"/>
      <c r="F280" s="473"/>
      <c r="G280" s="473"/>
      <c r="H280" s="474"/>
      <c r="I280" s="474"/>
      <c r="J280" s="475"/>
      <c r="M280" s="477"/>
      <c r="O280" s="5"/>
      <c r="P280" s="478"/>
    </row>
    <row r="281" spans="2:16" s="476" customFormat="1" ht="15.75" customHeight="1">
      <c r="B281" s="479"/>
      <c r="C281" s="472"/>
      <c r="D281" s="472"/>
      <c r="E281" s="473"/>
      <c r="F281" s="473"/>
      <c r="G281" s="473"/>
      <c r="H281" s="474"/>
      <c r="I281" s="474"/>
      <c r="J281" s="475"/>
      <c r="M281" s="477"/>
      <c r="O281" s="5"/>
      <c r="P281" s="478"/>
    </row>
    <row r="282" spans="2:16" s="476" customFormat="1" ht="15.75" customHeight="1">
      <c r="B282" s="479"/>
      <c r="C282" s="472"/>
      <c r="D282" s="472"/>
      <c r="E282" s="473"/>
      <c r="F282" s="473"/>
      <c r="G282" s="473"/>
      <c r="H282" s="474"/>
      <c r="I282" s="474"/>
      <c r="J282" s="475"/>
      <c r="M282" s="477"/>
      <c r="O282" s="5"/>
      <c r="P282" s="478"/>
    </row>
    <row r="283" spans="2:16" s="476" customFormat="1" ht="15.75" customHeight="1">
      <c r="B283" s="479"/>
      <c r="C283" s="472"/>
      <c r="D283" s="472"/>
      <c r="E283" s="473"/>
      <c r="F283" s="473"/>
      <c r="G283" s="473"/>
      <c r="H283" s="474"/>
      <c r="I283" s="474"/>
      <c r="J283" s="475"/>
      <c r="M283" s="477"/>
      <c r="O283" s="5"/>
      <c r="P283" s="478"/>
    </row>
    <row r="284" spans="2:16" s="476" customFormat="1" ht="15.75" customHeight="1">
      <c r="B284" s="479"/>
      <c r="C284" s="472"/>
      <c r="D284" s="472"/>
      <c r="E284" s="473"/>
      <c r="F284" s="473"/>
      <c r="G284" s="473"/>
      <c r="H284" s="474"/>
      <c r="I284" s="474"/>
      <c r="J284" s="475"/>
      <c r="M284" s="477"/>
      <c r="O284" s="5"/>
      <c r="P284" s="478"/>
    </row>
    <row r="285" spans="2:16" s="476" customFormat="1" ht="15.75" customHeight="1">
      <c r="B285" s="479"/>
      <c r="C285" s="472"/>
      <c r="D285" s="472"/>
      <c r="E285" s="473"/>
      <c r="F285" s="473"/>
      <c r="G285" s="473"/>
      <c r="H285" s="474"/>
      <c r="I285" s="474"/>
      <c r="J285" s="475"/>
      <c r="M285" s="477"/>
      <c r="O285" s="5"/>
      <c r="P285" s="478"/>
    </row>
    <row r="286" spans="2:16" s="476" customFormat="1" ht="15.75" customHeight="1">
      <c r="B286" s="479"/>
      <c r="C286" s="472"/>
      <c r="D286" s="472"/>
      <c r="E286" s="473"/>
      <c r="F286" s="473"/>
      <c r="G286" s="473"/>
      <c r="H286" s="474"/>
      <c r="I286" s="474"/>
      <c r="J286" s="475"/>
      <c r="M286" s="477"/>
      <c r="O286" s="5"/>
      <c r="P286" s="478"/>
    </row>
    <row r="287" spans="2:16" s="476" customFormat="1" ht="15.75" customHeight="1">
      <c r="B287" s="479"/>
      <c r="C287" s="472"/>
      <c r="D287" s="472"/>
      <c r="E287" s="473"/>
      <c r="F287" s="473"/>
      <c r="G287" s="473"/>
      <c r="H287" s="474"/>
      <c r="I287" s="474"/>
      <c r="J287" s="475"/>
      <c r="M287" s="477"/>
      <c r="O287" s="5"/>
      <c r="P287" s="478"/>
    </row>
    <row r="288" spans="2:16" s="476" customFormat="1" ht="15.75" customHeight="1">
      <c r="B288" s="479"/>
      <c r="C288" s="472"/>
      <c r="D288" s="472"/>
      <c r="E288" s="473"/>
      <c r="F288" s="473"/>
      <c r="G288" s="473"/>
      <c r="H288" s="474"/>
      <c r="I288" s="474"/>
      <c r="J288" s="475"/>
      <c r="M288" s="477"/>
      <c r="O288" s="5"/>
      <c r="P288" s="478"/>
    </row>
    <row r="289" spans="2:16" s="476" customFormat="1" ht="15.75" customHeight="1">
      <c r="B289" s="479"/>
      <c r="C289" s="472"/>
      <c r="D289" s="472"/>
      <c r="E289" s="473"/>
      <c r="F289" s="473"/>
      <c r="G289" s="473"/>
      <c r="H289" s="474"/>
      <c r="I289" s="474"/>
      <c r="J289" s="475"/>
      <c r="M289" s="477"/>
      <c r="O289" s="5"/>
      <c r="P289" s="478"/>
    </row>
    <row r="290" spans="2:16" s="476" customFormat="1" ht="15.75" customHeight="1">
      <c r="B290" s="479"/>
      <c r="C290" s="472"/>
      <c r="D290" s="472"/>
      <c r="E290" s="473"/>
      <c r="F290" s="473"/>
      <c r="G290" s="473"/>
      <c r="H290" s="474"/>
      <c r="I290" s="474"/>
      <c r="J290" s="475"/>
      <c r="M290" s="477"/>
      <c r="O290" s="5"/>
      <c r="P290" s="478"/>
    </row>
    <row r="291" spans="2:16" s="476" customFormat="1" ht="15.75" customHeight="1">
      <c r="B291" s="479"/>
      <c r="C291" s="472"/>
      <c r="D291" s="472"/>
      <c r="E291" s="473"/>
      <c r="F291" s="473"/>
      <c r="G291" s="473"/>
      <c r="H291" s="474"/>
      <c r="I291" s="474"/>
      <c r="J291" s="475"/>
      <c r="M291" s="477"/>
      <c r="O291" s="5"/>
      <c r="P291" s="478"/>
    </row>
    <row r="292" spans="2:16" s="476" customFormat="1" ht="15.75" customHeight="1">
      <c r="B292" s="479"/>
      <c r="C292" s="472"/>
      <c r="D292" s="472"/>
      <c r="E292" s="473"/>
      <c r="F292" s="473"/>
      <c r="G292" s="473"/>
      <c r="H292" s="474"/>
      <c r="I292" s="474"/>
      <c r="J292" s="475"/>
      <c r="M292" s="477"/>
      <c r="O292" s="5"/>
      <c r="P292" s="478"/>
    </row>
    <row r="293" spans="2:16" s="476" customFormat="1" ht="15.75" customHeight="1">
      <c r="B293" s="479"/>
      <c r="C293" s="472"/>
      <c r="D293" s="472"/>
      <c r="E293" s="473"/>
      <c r="F293" s="473"/>
      <c r="G293" s="473"/>
      <c r="H293" s="474"/>
      <c r="I293" s="474"/>
      <c r="J293" s="475"/>
      <c r="M293" s="477"/>
      <c r="O293" s="5"/>
      <c r="P293" s="478"/>
    </row>
    <row r="294" spans="2:16" s="476" customFormat="1" ht="15.75" customHeight="1">
      <c r="B294" s="479"/>
      <c r="C294" s="472"/>
      <c r="D294" s="472"/>
      <c r="E294" s="473"/>
      <c r="F294" s="473"/>
      <c r="G294" s="473"/>
      <c r="H294" s="474"/>
      <c r="I294" s="474"/>
      <c r="J294" s="475"/>
      <c r="M294" s="477"/>
      <c r="O294" s="5"/>
      <c r="P294" s="478"/>
    </row>
    <row r="295" spans="2:16" s="476" customFormat="1" ht="15.75" customHeight="1">
      <c r="B295" s="479"/>
      <c r="C295" s="472"/>
      <c r="D295" s="472"/>
      <c r="E295" s="473"/>
      <c r="F295" s="473"/>
      <c r="G295" s="473"/>
      <c r="H295" s="474"/>
      <c r="I295" s="474"/>
      <c r="J295" s="475"/>
      <c r="M295" s="477"/>
      <c r="O295" s="5"/>
      <c r="P295" s="478"/>
    </row>
    <row r="296" spans="2:16" s="476" customFormat="1" ht="15.75" customHeight="1">
      <c r="B296" s="479"/>
      <c r="C296" s="472"/>
      <c r="D296" s="472"/>
      <c r="E296" s="473"/>
      <c r="F296" s="473"/>
      <c r="G296" s="473"/>
      <c r="H296" s="474"/>
      <c r="I296" s="474"/>
      <c r="J296" s="475"/>
      <c r="M296" s="477"/>
      <c r="O296" s="5"/>
      <c r="P296" s="478"/>
    </row>
    <row r="297" spans="2:16" s="476" customFormat="1" ht="15.75" customHeight="1">
      <c r="B297" s="479"/>
      <c r="C297" s="472"/>
      <c r="D297" s="472"/>
      <c r="E297" s="473"/>
      <c r="F297" s="473"/>
      <c r="G297" s="473"/>
      <c r="H297" s="474"/>
      <c r="I297" s="474"/>
      <c r="J297" s="475"/>
      <c r="M297" s="477"/>
      <c r="O297" s="5"/>
      <c r="P297" s="478"/>
    </row>
    <row r="298" spans="2:16" s="476" customFormat="1" ht="15.75" customHeight="1">
      <c r="B298" s="479"/>
      <c r="C298" s="472"/>
      <c r="D298" s="472"/>
      <c r="E298" s="473"/>
      <c r="F298" s="473"/>
      <c r="G298" s="473"/>
      <c r="H298" s="474"/>
      <c r="I298" s="474"/>
      <c r="J298" s="475"/>
      <c r="M298" s="477"/>
      <c r="O298" s="5"/>
      <c r="P298" s="478"/>
    </row>
    <row r="299" spans="2:16" s="476" customFormat="1" ht="15.75" customHeight="1">
      <c r="B299" s="479"/>
      <c r="C299" s="472"/>
      <c r="D299" s="472"/>
      <c r="E299" s="473"/>
      <c r="F299" s="473"/>
      <c r="G299" s="473"/>
      <c r="H299" s="474"/>
      <c r="I299" s="474"/>
      <c r="J299" s="475"/>
      <c r="M299" s="477"/>
      <c r="O299" s="5"/>
      <c r="P299" s="478"/>
    </row>
    <row r="300" spans="2:16" s="476" customFormat="1" ht="15.75" customHeight="1">
      <c r="B300" s="479"/>
      <c r="C300" s="472"/>
      <c r="D300" s="472"/>
      <c r="E300" s="473"/>
      <c r="F300" s="473"/>
      <c r="G300" s="473"/>
      <c r="H300" s="474"/>
      <c r="I300" s="474"/>
      <c r="J300" s="475"/>
      <c r="M300" s="477"/>
      <c r="O300" s="5"/>
      <c r="P300" s="478"/>
    </row>
    <row r="301" spans="2:16" s="476" customFormat="1" ht="15.75" customHeight="1">
      <c r="B301" s="479"/>
      <c r="C301" s="472"/>
      <c r="D301" s="472"/>
      <c r="E301" s="473"/>
      <c r="F301" s="473"/>
      <c r="G301" s="473"/>
      <c r="H301" s="474"/>
      <c r="I301" s="474"/>
      <c r="J301" s="475"/>
      <c r="M301" s="477"/>
      <c r="O301" s="5"/>
      <c r="P301" s="478"/>
    </row>
    <row r="302" spans="2:16" s="476" customFormat="1" ht="15.75" customHeight="1">
      <c r="B302" s="479"/>
      <c r="C302" s="472"/>
      <c r="D302" s="472"/>
      <c r="E302" s="473"/>
      <c r="F302" s="473"/>
      <c r="G302" s="473"/>
      <c r="H302" s="474"/>
      <c r="I302" s="474"/>
      <c r="J302" s="475"/>
      <c r="M302" s="477"/>
      <c r="O302" s="5"/>
      <c r="P302" s="478"/>
    </row>
    <row r="303" spans="2:16" s="476" customFormat="1" ht="15.75" customHeight="1">
      <c r="B303" s="479"/>
      <c r="C303" s="472"/>
      <c r="D303" s="472"/>
      <c r="E303" s="473"/>
      <c r="F303" s="473"/>
      <c r="G303" s="473"/>
      <c r="H303" s="474"/>
      <c r="I303" s="474"/>
      <c r="J303" s="475"/>
      <c r="M303" s="477"/>
      <c r="O303" s="5"/>
      <c r="P303" s="478"/>
    </row>
    <row r="304" spans="2:16" s="476" customFormat="1" ht="15.75" customHeight="1">
      <c r="B304" s="479"/>
      <c r="C304" s="472"/>
      <c r="D304" s="472"/>
      <c r="E304" s="473"/>
      <c r="F304" s="473"/>
      <c r="G304" s="473"/>
      <c r="H304" s="474"/>
      <c r="I304" s="474"/>
      <c r="J304" s="475"/>
      <c r="M304" s="477"/>
      <c r="O304" s="5"/>
      <c r="P304" s="478"/>
    </row>
    <row r="305" spans="2:16" s="476" customFormat="1" ht="15.75" customHeight="1">
      <c r="B305" s="479"/>
      <c r="C305" s="472"/>
      <c r="D305" s="472"/>
      <c r="E305" s="473"/>
      <c r="F305" s="473"/>
      <c r="G305" s="473"/>
      <c r="H305" s="474"/>
      <c r="I305" s="474"/>
      <c r="J305" s="475"/>
      <c r="M305" s="477"/>
      <c r="O305" s="5"/>
      <c r="P305" s="478"/>
    </row>
    <row r="306" spans="2:16" s="476" customFormat="1" ht="15.75" customHeight="1">
      <c r="B306" s="479"/>
      <c r="C306" s="472"/>
      <c r="D306" s="472"/>
      <c r="E306" s="473"/>
      <c r="F306" s="473"/>
      <c r="G306" s="473"/>
      <c r="H306" s="474"/>
      <c r="I306" s="474"/>
      <c r="J306" s="475"/>
      <c r="M306" s="477"/>
      <c r="O306" s="5"/>
      <c r="P306" s="478"/>
    </row>
    <row r="307" spans="2:16" s="476" customFormat="1" ht="15.75" customHeight="1">
      <c r="B307" s="479"/>
      <c r="C307" s="472"/>
      <c r="D307" s="472"/>
      <c r="E307" s="473"/>
      <c r="F307" s="473"/>
      <c r="G307" s="473"/>
      <c r="H307" s="474"/>
      <c r="I307" s="474"/>
      <c r="J307" s="475"/>
      <c r="M307" s="477"/>
      <c r="O307" s="5"/>
      <c r="P307" s="478"/>
    </row>
    <row r="308" spans="2:16" s="476" customFormat="1" ht="15.75" customHeight="1">
      <c r="B308" s="479"/>
      <c r="C308" s="472"/>
      <c r="D308" s="472"/>
      <c r="E308" s="473"/>
      <c r="F308" s="473"/>
      <c r="G308" s="473"/>
      <c r="H308" s="474"/>
      <c r="I308" s="474"/>
      <c r="J308" s="475"/>
      <c r="M308" s="477"/>
      <c r="O308" s="5"/>
      <c r="P308" s="478"/>
    </row>
    <row r="309" spans="2:16" s="476" customFormat="1" ht="15.75" customHeight="1">
      <c r="B309" s="479"/>
      <c r="C309" s="472"/>
      <c r="D309" s="472"/>
      <c r="E309" s="473"/>
      <c r="F309" s="473"/>
      <c r="G309" s="473"/>
      <c r="H309" s="474"/>
      <c r="I309" s="474"/>
      <c r="J309" s="475"/>
      <c r="M309" s="477"/>
      <c r="O309" s="5"/>
      <c r="P309" s="478"/>
    </row>
    <row r="310" spans="2:16" s="476" customFormat="1" ht="15.75" customHeight="1">
      <c r="B310" s="479"/>
      <c r="C310" s="472"/>
      <c r="D310" s="472"/>
      <c r="E310" s="473"/>
      <c r="F310" s="473"/>
      <c r="G310" s="473"/>
      <c r="H310" s="474"/>
      <c r="I310" s="474"/>
      <c r="J310" s="475"/>
      <c r="M310" s="477"/>
      <c r="O310" s="5"/>
      <c r="P310" s="478"/>
    </row>
    <row r="311" spans="2:16" s="476" customFormat="1" ht="15.75" customHeight="1">
      <c r="B311" s="479"/>
      <c r="C311" s="472"/>
      <c r="D311" s="472"/>
      <c r="E311" s="473"/>
      <c r="F311" s="473"/>
      <c r="G311" s="473"/>
      <c r="H311" s="474"/>
      <c r="I311" s="474"/>
      <c r="J311" s="475"/>
      <c r="M311" s="477"/>
      <c r="O311" s="5"/>
      <c r="P311" s="478"/>
    </row>
    <row r="312" spans="2:16" s="476" customFormat="1" ht="15.75" customHeight="1">
      <c r="B312" s="479"/>
      <c r="C312" s="472"/>
      <c r="D312" s="472"/>
      <c r="E312" s="473"/>
      <c r="F312" s="473"/>
      <c r="G312" s="473"/>
      <c r="H312" s="474"/>
      <c r="I312" s="474"/>
      <c r="J312" s="475"/>
      <c r="M312" s="477"/>
      <c r="O312" s="5"/>
      <c r="P312" s="478"/>
    </row>
    <row r="313" spans="2:16" s="476" customFormat="1" ht="15.75" customHeight="1">
      <c r="B313" s="479"/>
      <c r="C313" s="472"/>
      <c r="D313" s="472"/>
      <c r="E313" s="473"/>
      <c r="F313" s="473"/>
      <c r="G313" s="473"/>
      <c r="H313" s="474"/>
      <c r="I313" s="474"/>
      <c r="J313" s="475"/>
      <c r="M313" s="477"/>
      <c r="O313" s="5"/>
      <c r="P313" s="478"/>
    </row>
    <row r="314" spans="2:16" s="476" customFormat="1" ht="15.75" customHeight="1">
      <c r="B314" s="479"/>
      <c r="C314" s="472"/>
      <c r="D314" s="472"/>
      <c r="E314" s="473"/>
      <c r="F314" s="473"/>
      <c r="G314" s="473"/>
      <c r="H314" s="474"/>
      <c r="I314" s="474"/>
      <c r="J314" s="475"/>
      <c r="M314" s="477"/>
      <c r="O314" s="5"/>
      <c r="P314" s="478"/>
    </row>
    <row r="315" spans="2:16" s="476" customFormat="1" ht="15.75" customHeight="1">
      <c r="B315" s="479"/>
      <c r="C315" s="472"/>
      <c r="D315" s="472"/>
      <c r="E315" s="473"/>
      <c r="F315" s="473"/>
      <c r="G315" s="473"/>
      <c r="H315" s="474"/>
      <c r="I315" s="474"/>
      <c r="J315" s="475"/>
      <c r="M315" s="477"/>
      <c r="O315" s="5"/>
      <c r="P315" s="478"/>
    </row>
    <row r="316" spans="2:16" s="476" customFormat="1" ht="15.75" customHeight="1">
      <c r="B316" s="479"/>
      <c r="C316" s="472"/>
      <c r="D316" s="472"/>
      <c r="E316" s="473"/>
      <c r="F316" s="473"/>
      <c r="G316" s="473"/>
      <c r="H316" s="474"/>
      <c r="I316" s="474"/>
      <c r="J316" s="475"/>
      <c r="M316" s="477"/>
      <c r="O316" s="5"/>
      <c r="P316" s="478"/>
    </row>
    <row r="317" spans="2:16" s="476" customFormat="1" ht="15.75" customHeight="1">
      <c r="B317" s="479"/>
      <c r="C317" s="472"/>
      <c r="D317" s="472"/>
      <c r="E317" s="473"/>
      <c r="F317" s="473"/>
      <c r="G317" s="473"/>
      <c r="H317" s="474"/>
      <c r="I317" s="474"/>
      <c r="J317" s="475"/>
      <c r="M317" s="477"/>
      <c r="O317" s="5"/>
      <c r="P317" s="478"/>
    </row>
    <row r="318" spans="2:16" s="476" customFormat="1" ht="15.75" customHeight="1">
      <c r="B318" s="479"/>
      <c r="C318" s="472"/>
      <c r="D318" s="472"/>
      <c r="E318" s="473"/>
      <c r="F318" s="473"/>
      <c r="G318" s="473"/>
      <c r="H318" s="474"/>
      <c r="I318" s="474"/>
      <c r="J318" s="475"/>
      <c r="M318" s="477"/>
      <c r="O318" s="5"/>
      <c r="P318" s="478"/>
    </row>
    <row r="319" spans="2:16" s="476" customFormat="1" ht="15.75" customHeight="1">
      <c r="B319" s="479"/>
      <c r="C319" s="472"/>
      <c r="D319" s="472"/>
      <c r="E319" s="473"/>
      <c r="F319" s="473"/>
      <c r="G319" s="473"/>
      <c r="H319" s="474"/>
      <c r="I319" s="474"/>
      <c r="J319" s="475"/>
      <c r="M319" s="477"/>
      <c r="O319" s="5"/>
      <c r="P319" s="478"/>
    </row>
    <row r="320" spans="2:16" s="476" customFormat="1" ht="15.75" customHeight="1">
      <c r="B320" s="479"/>
      <c r="C320" s="472"/>
      <c r="D320" s="472"/>
      <c r="E320" s="473"/>
      <c r="F320" s="473"/>
      <c r="G320" s="473"/>
      <c r="H320" s="474"/>
      <c r="I320" s="474"/>
      <c r="J320" s="475"/>
      <c r="M320" s="477"/>
      <c r="O320" s="5"/>
      <c r="P320" s="478"/>
    </row>
    <row r="321" spans="2:16" s="476" customFormat="1" ht="15.75" customHeight="1">
      <c r="B321" s="479"/>
      <c r="C321" s="472"/>
      <c r="D321" s="472"/>
      <c r="E321" s="473"/>
      <c r="F321" s="473"/>
      <c r="G321" s="473"/>
      <c r="H321" s="474"/>
      <c r="I321" s="474"/>
      <c r="J321" s="475"/>
      <c r="M321" s="477"/>
      <c r="O321" s="5"/>
      <c r="P321" s="478"/>
    </row>
    <row r="322" spans="2:16" s="476" customFormat="1" ht="15.75" customHeight="1">
      <c r="B322" s="479"/>
      <c r="C322" s="472"/>
      <c r="D322" s="472"/>
      <c r="E322" s="473"/>
      <c r="F322" s="473"/>
      <c r="G322" s="473"/>
      <c r="H322" s="474"/>
      <c r="I322" s="474"/>
      <c r="J322" s="475"/>
      <c r="M322" s="477"/>
      <c r="O322" s="5"/>
      <c r="P322" s="478"/>
    </row>
    <row r="323" spans="2:16" s="476" customFormat="1" ht="15.75" customHeight="1">
      <c r="B323" s="479"/>
      <c r="C323" s="472"/>
      <c r="D323" s="472"/>
      <c r="E323" s="473"/>
      <c r="F323" s="473"/>
      <c r="G323" s="473"/>
      <c r="H323" s="474"/>
      <c r="I323" s="474"/>
      <c r="J323" s="475"/>
      <c r="M323" s="477"/>
      <c r="O323" s="5"/>
      <c r="P323" s="478"/>
    </row>
    <row r="324" spans="2:16" s="476" customFormat="1" ht="15.75" customHeight="1">
      <c r="B324" s="479"/>
      <c r="C324" s="472"/>
      <c r="D324" s="472"/>
      <c r="E324" s="473"/>
      <c r="F324" s="473"/>
      <c r="G324" s="473"/>
      <c r="H324" s="474"/>
      <c r="I324" s="474"/>
      <c r="J324" s="475"/>
      <c r="M324" s="477"/>
      <c r="O324" s="5"/>
      <c r="P324" s="478"/>
    </row>
    <row r="325" spans="2:16" s="476" customFormat="1" ht="15.75" customHeight="1">
      <c r="B325" s="479"/>
      <c r="C325" s="472"/>
      <c r="D325" s="472"/>
      <c r="E325" s="473"/>
      <c r="F325" s="473"/>
      <c r="G325" s="473"/>
      <c r="H325" s="474"/>
      <c r="I325" s="474"/>
      <c r="J325" s="475"/>
      <c r="M325" s="477"/>
      <c r="O325" s="5"/>
      <c r="P325" s="478"/>
    </row>
    <row r="326" spans="2:16" s="476" customFormat="1" ht="15.75" customHeight="1">
      <c r="B326" s="479"/>
      <c r="C326" s="472"/>
      <c r="D326" s="472"/>
      <c r="E326" s="473"/>
      <c r="F326" s="473"/>
      <c r="G326" s="473"/>
      <c r="H326" s="474"/>
      <c r="I326" s="474"/>
      <c r="J326" s="475"/>
      <c r="M326" s="477"/>
      <c r="O326" s="5"/>
      <c r="P326" s="478"/>
    </row>
    <row r="327" spans="2:16" s="476" customFormat="1" ht="15.75" customHeight="1">
      <c r="B327" s="479"/>
      <c r="C327" s="472"/>
      <c r="D327" s="472"/>
      <c r="E327" s="473"/>
      <c r="F327" s="473"/>
      <c r="G327" s="473"/>
      <c r="H327" s="474"/>
      <c r="I327" s="474"/>
      <c r="J327" s="475"/>
      <c r="M327" s="477"/>
      <c r="O327" s="5"/>
      <c r="P327" s="478"/>
    </row>
    <row r="328" spans="2:16" s="476" customFormat="1" ht="15.75" customHeight="1">
      <c r="B328" s="479"/>
      <c r="C328" s="472"/>
      <c r="D328" s="472"/>
      <c r="E328" s="473"/>
      <c r="F328" s="473"/>
      <c r="G328" s="473"/>
      <c r="H328" s="474"/>
      <c r="I328" s="474"/>
      <c r="J328" s="475"/>
      <c r="M328" s="477"/>
      <c r="O328" s="5"/>
      <c r="P328" s="478"/>
    </row>
    <row r="329" spans="2:16" s="476" customFormat="1" ht="15.75" customHeight="1">
      <c r="B329" s="479"/>
      <c r="C329" s="472"/>
      <c r="D329" s="472"/>
      <c r="E329" s="473"/>
      <c r="F329" s="473"/>
      <c r="G329" s="473"/>
      <c r="H329" s="474"/>
      <c r="I329" s="474"/>
      <c r="J329" s="475"/>
      <c r="M329" s="477"/>
      <c r="O329" s="5"/>
      <c r="P329" s="478"/>
    </row>
    <row r="330" spans="2:16" s="476" customFormat="1" ht="15.75" customHeight="1">
      <c r="B330" s="479"/>
      <c r="C330" s="472"/>
      <c r="D330" s="472"/>
      <c r="E330" s="473"/>
      <c r="F330" s="473"/>
      <c r="G330" s="473"/>
      <c r="H330" s="474"/>
      <c r="I330" s="474"/>
      <c r="J330" s="475"/>
      <c r="M330" s="477"/>
      <c r="O330" s="5"/>
      <c r="P330" s="478"/>
    </row>
    <row r="331" spans="2:16" s="476" customFormat="1" ht="15.75" customHeight="1">
      <c r="B331" s="479"/>
      <c r="C331" s="472"/>
      <c r="D331" s="472"/>
      <c r="E331" s="473"/>
      <c r="F331" s="473"/>
      <c r="G331" s="473"/>
      <c r="H331" s="474"/>
      <c r="I331" s="474"/>
      <c r="J331" s="475"/>
      <c r="M331" s="477"/>
      <c r="O331" s="5"/>
      <c r="P331" s="478"/>
    </row>
    <row r="332" spans="2:16" s="476" customFormat="1" ht="15.75" customHeight="1">
      <c r="B332" s="479"/>
      <c r="C332" s="472"/>
      <c r="D332" s="472"/>
      <c r="E332" s="473"/>
      <c r="F332" s="473"/>
      <c r="G332" s="473"/>
      <c r="H332" s="474"/>
      <c r="I332" s="474"/>
      <c r="J332" s="475"/>
      <c r="M332" s="477"/>
      <c r="O332" s="5"/>
      <c r="P332" s="478"/>
    </row>
    <row r="333" spans="2:16" s="476" customFormat="1" ht="15.75" customHeight="1">
      <c r="B333" s="479"/>
      <c r="C333" s="472"/>
      <c r="D333" s="472"/>
      <c r="E333" s="473"/>
      <c r="F333" s="473"/>
      <c r="G333" s="473"/>
      <c r="H333" s="474"/>
      <c r="I333" s="474"/>
      <c r="J333" s="475"/>
      <c r="M333" s="477"/>
      <c r="O333" s="5"/>
      <c r="P333" s="478"/>
    </row>
    <row r="334" spans="2:16" s="476" customFormat="1" ht="15.75" customHeight="1">
      <c r="B334" s="479"/>
      <c r="C334" s="472"/>
      <c r="D334" s="472"/>
      <c r="E334" s="473"/>
      <c r="F334" s="473"/>
      <c r="G334" s="473"/>
      <c r="H334" s="474"/>
      <c r="I334" s="474"/>
      <c r="J334" s="475"/>
      <c r="M334" s="477"/>
      <c r="O334" s="5"/>
      <c r="P334" s="478"/>
    </row>
    <row r="335" spans="2:16" s="476" customFormat="1" ht="15.75" customHeight="1">
      <c r="B335" s="479"/>
      <c r="C335" s="472"/>
      <c r="D335" s="472"/>
      <c r="E335" s="473"/>
      <c r="F335" s="473"/>
      <c r="G335" s="473"/>
      <c r="H335" s="474"/>
      <c r="I335" s="474"/>
      <c r="J335" s="475"/>
      <c r="M335" s="477"/>
      <c r="O335" s="5"/>
      <c r="P335" s="478"/>
    </row>
    <row r="336" spans="2:16" s="476" customFormat="1" ht="15.75" customHeight="1">
      <c r="B336" s="479"/>
      <c r="C336" s="472"/>
      <c r="D336" s="472"/>
      <c r="E336" s="473"/>
      <c r="F336" s="473"/>
      <c r="G336" s="473"/>
      <c r="H336" s="474"/>
      <c r="I336" s="474"/>
      <c r="J336" s="475"/>
      <c r="M336" s="477"/>
      <c r="O336" s="5"/>
      <c r="P336" s="478"/>
    </row>
    <row r="337" spans="2:16" s="476" customFormat="1" ht="15.75" customHeight="1">
      <c r="B337" s="479"/>
      <c r="C337" s="472"/>
      <c r="D337" s="472"/>
      <c r="E337" s="473"/>
      <c r="F337" s="473"/>
      <c r="G337" s="473"/>
      <c r="H337" s="474"/>
      <c r="I337" s="474"/>
      <c r="J337" s="475"/>
      <c r="M337" s="477"/>
      <c r="O337" s="5"/>
      <c r="P337" s="478"/>
    </row>
    <row r="338" spans="2:16" s="476" customFormat="1" ht="15.75" customHeight="1">
      <c r="B338" s="479"/>
      <c r="C338" s="472"/>
      <c r="D338" s="472"/>
      <c r="E338" s="473"/>
      <c r="F338" s="473"/>
      <c r="G338" s="473"/>
      <c r="H338" s="474"/>
      <c r="I338" s="474"/>
      <c r="J338" s="475"/>
      <c r="M338" s="477"/>
      <c r="O338" s="5"/>
      <c r="P338" s="478"/>
    </row>
    <row r="339" spans="2:16" s="476" customFormat="1" ht="15.75" customHeight="1">
      <c r="B339" s="479"/>
      <c r="C339" s="472"/>
      <c r="D339" s="472"/>
      <c r="E339" s="473"/>
      <c r="F339" s="473"/>
      <c r="G339" s="473"/>
      <c r="H339" s="474"/>
      <c r="I339" s="474"/>
      <c r="J339" s="475"/>
      <c r="M339" s="477"/>
      <c r="O339" s="5"/>
      <c r="P339" s="478"/>
    </row>
    <row r="340" spans="2:16" s="476" customFormat="1" ht="15.75" customHeight="1">
      <c r="B340" s="479"/>
      <c r="C340" s="472"/>
      <c r="D340" s="472"/>
      <c r="E340" s="473"/>
      <c r="F340" s="473"/>
      <c r="G340" s="473"/>
      <c r="H340" s="474"/>
      <c r="I340" s="474"/>
      <c r="J340" s="475"/>
      <c r="M340" s="477"/>
      <c r="O340" s="5"/>
      <c r="P340" s="478"/>
    </row>
    <row r="341" spans="2:16" s="476" customFormat="1" ht="15.75" customHeight="1">
      <c r="B341" s="479"/>
      <c r="C341" s="472"/>
      <c r="D341" s="472"/>
      <c r="E341" s="473"/>
      <c r="F341" s="473"/>
      <c r="G341" s="473"/>
      <c r="H341" s="474"/>
      <c r="I341" s="474"/>
      <c r="J341" s="475"/>
      <c r="M341" s="477"/>
      <c r="O341" s="5"/>
      <c r="P341" s="478"/>
    </row>
    <row r="342" spans="2:16" s="476" customFormat="1" ht="15.75" customHeight="1">
      <c r="B342" s="479"/>
      <c r="C342" s="472"/>
      <c r="D342" s="472"/>
      <c r="E342" s="473"/>
      <c r="F342" s="473"/>
      <c r="G342" s="473"/>
      <c r="H342" s="474"/>
      <c r="I342" s="474"/>
      <c r="J342" s="475"/>
      <c r="M342" s="477"/>
      <c r="O342" s="5"/>
      <c r="P342" s="478"/>
    </row>
    <row r="343" spans="2:16" s="476" customFormat="1" ht="15.75" customHeight="1">
      <c r="B343" s="479"/>
      <c r="C343" s="472"/>
      <c r="D343" s="472"/>
      <c r="E343" s="473"/>
      <c r="F343" s="473"/>
      <c r="G343" s="473"/>
      <c r="H343" s="474"/>
      <c r="I343" s="474"/>
      <c r="J343" s="475"/>
      <c r="M343" s="477"/>
      <c r="O343" s="5"/>
      <c r="P343" s="478"/>
    </row>
    <row r="344" spans="2:16" s="476" customFormat="1" ht="15.75" customHeight="1">
      <c r="B344" s="479"/>
      <c r="C344" s="472"/>
      <c r="D344" s="472"/>
      <c r="E344" s="473"/>
      <c r="F344" s="473"/>
      <c r="G344" s="473"/>
      <c r="H344" s="474"/>
      <c r="I344" s="474"/>
      <c r="J344" s="475"/>
      <c r="M344" s="477"/>
      <c r="O344" s="5"/>
      <c r="P344" s="478"/>
    </row>
    <row r="345" spans="2:16" s="476" customFormat="1" ht="15.75" customHeight="1">
      <c r="B345" s="479"/>
      <c r="C345" s="472"/>
      <c r="D345" s="472"/>
      <c r="E345" s="473"/>
      <c r="F345" s="473"/>
      <c r="G345" s="473"/>
      <c r="H345" s="474"/>
      <c r="I345" s="474"/>
      <c r="J345" s="475"/>
      <c r="M345" s="477"/>
      <c r="O345" s="5"/>
      <c r="P345" s="478"/>
    </row>
    <row r="346" spans="2:16" s="476" customFormat="1" ht="15.75" customHeight="1">
      <c r="B346" s="479"/>
      <c r="C346" s="472"/>
      <c r="D346" s="472"/>
      <c r="E346" s="473"/>
      <c r="F346" s="473"/>
      <c r="G346" s="473"/>
      <c r="H346" s="474"/>
      <c r="I346" s="474"/>
      <c r="J346" s="475"/>
      <c r="M346" s="477"/>
      <c r="O346" s="5"/>
      <c r="P346" s="478"/>
    </row>
    <row r="347" spans="2:16" s="476" customFormat="1" ht="15.75" customHeight="1">
      <c r="B347" s="479"/>
      <c r="C347" s="472"/>
      <c r="D347" s="472"/>
      <c r="E347" s="473"/>
      <c r="F347" s="473"/>
      <c r="G347" s="473"/>
      <c r="H347" s="474"/>
      <c r="I347" s="474"/>
      <c r="J347" s="475"/>
      <c r="M347" s="477"/>
      <c r="O347" s="5"/>
      <c r="P347" s="478"/>
    </row>
    <row r="348" spans="2:16" s="476" customFormat="1" ht="15.75" customHeight="1">
      <c r="B348" s="479"/>
      <c r="C348" s="472"/>
      <c r="D348" s="472"/>
      <c r="E348" s="473"/>
      <c r="F348" s="473"/>
      <c r="G348" s="473"/>
      <c r="H348" s="474"/>
      <c r="I348" s="474"/>
      <c r="J348" s="475"/>
      <c r="M348" s="477"/>
      <c r="O348" s="5"/>
      <c r="P348" s="478"/>
    </row>
    <row r="349" spans="2:16" s="476" customFormat="1" ht="15.75" customHeight="1">
      <c r="B349" s="479"/>
      <c r="C349" s="472"/>
      <c r="D349" s="472"/>
      <c r="E349" s="473"/>
      <c r="F349" s="473"/>
      <c r="G349" s="473"/>
      <c r="H349" s="474"/>
      <c r="I349" s="474"/>
      <c r="J349" s="475"/>
      <c r="M349" s="477"/>
      <c r="O349" s="5"/>
      <c r="P349" s="478"/>
    </row>
    <row r="350" spans="2:16" s="476" customFormat="1" ht="15.75" customHeight="1">
      <c r="B350" s="479"/>
      <c r="C350" s="472"/>
      <c r="D350" s="472"/>
      <c r="E350" s="473"/>
      <c r="F350" s="473"/>
      <c r="G350" s="473"/>
      <c r="H350" s="474"/>
      <c r="I350" s="474"/>
      <c r="J350" s="475"/>
      <c r="M350" s="477"/>
      <c r="O350" s="5"/>
      <c r="P350" s="478"/>
    </row>
    <row r="351" spans="2:16" s="476" customFormat="1" ht="15.75" customHeight="1">
      <c r="B351" s="479"/>
      <c r="C351" s="472"/>
      <c r="D351" s="472"/>
      <c r="E351" s="473"/>
      <c r="F351" s="473"/>
      <c r="G351" s="473"/>
      <c r="H351" s="474"/>
      <c r="I351" s="474"/>
      <c r="J351" s="475"/>
      <c r="M351" s="477"/>
      <c r="O351" s="5"/>
      <c r="P351" s="478"/>
    </row>
    <row r="352" spans="2:16" s="476" customFormat="1" ht="15.75" customHeight="1">
      <c r="B352" s="479"/>
      <c r="C352" s="472"/>
      <c r="D352" s="472"/>
      <c r="E352" s="473"/>
      <c r="F352" s="473"/>
      <c r="G352" s="473"/>
      <c r="H352" s="474"/>
      <c r="I352" s="474"/>
      <c r="J352" s="475"/>
      <c r="M352" s="477"/>
      <c r="O352" s="5"/>
      <c r="P352" s="478"/>
    </row>
    <row r="353" spans="2:16" s="476" customFormat="1" ht="15.75" customHeight="1">
      <c r="B353" s="479"/>
      <c r="C353" s="472"/>
      <c r="D353" s="472"/>
      <c r="E353" s="473"/>
      <c r="F353" s="473"/>
      <c r="G353" s="473"/>
      <c r="H353" s="474"/>
      <c r="I353" s="474"/>
      <c r="J353" s="475"/>
      <c r="M353" s="477"/>
      <c r="O353" s="5"/>
      <c r="P353" s="478"/>
    </row>
    <row r="354" spans="2:16" s="476" customFormat="1" ht="15.75" customHeight="1">
      <c r="B354" s="479"/>
      <c r="C354" s="472"/>
      <c r="D354" s="472"/>
      <c r="E354" s="473"/>
      <c r="F354" s="473"/>
      <c r="G354" s="473"/>
      <c r="H354" s="474"/>
      <c r="I354" s="474"/>
      <c r="J354" s="475"/>
      <c r="M354" s="477"/>
      <c r="O354" s="5"/>
      <c r="P354" s="478"/>
    </row>
    <row r="355" spans="2:16" s="476" customFormat="1" ht="15.75" customHeight="1">
      <c r="B355" s="479"/>
      <c r="C355" s="472"/>
      <c r="D355" s="472"/>
      <c r="E355" s="473"/>
      <c r="F355" s="473"/>
      <c r="G355" s="473"/>
      <c r="H355" s="474"/>
      <c r="I355" s="474"/>
      <c r="J355" s="475"/>
      <c r="M355" s="477"/>
      <c r="O355" s="5"/>
      <c r="P355" s="478"/>
    </row>
    <row r="356" spans="2:16" s="476" customFormat="1" ht="15.75" customHeight="1">
      <c r="B356" s="479"/>
      <c r="C356" s="472"/>
      <c r="D356" s="472"/>
      <c r="E356" s="473"/>
      <c r="F356" s="473"/>
      <c r="G356" s="473"/>
      <c r="H356" s="474"/>
      <c r="I356" s="474"/>
      <c r="J356" s="475"/>
      <c r="M356" s="477"/>
      <c r="O356" s="5"/>
      <c r="P356" s="478"/>
    </row>
    <row r="357" spans="2:16" s="476" customFormat="1" ht="15.75" customHeight="1">
      <c r="B357" s="479"/>
      <c r="C357" s="472"/>
      <c r="D357" s="472"/>
      <c r="E357" s="473"/>
      <c r="F357" s="473"/>
      <c r="G357" s="473"/>
      <c r="H357" s="474"/>
      <c r="I357" s="474"/>
      <c r="J357" s="475"/>
      <c r="M357" s="477"/>
      <c r="O357" s="5"/>
      <c r="P357" s="478"/>
    </row>
    <row r="358" spans="2:16" s="476" customFormat="1" ht="15.75" customHeight="1">
      <c r="B358" s="479"/>
      <c r="C358" s="472"/>
      <c r="D358" s="472"/>
      <c r="E358" s="473"/>
      <c r="F358" s="473"/>
      <c r="G358" s="473"/>
      <c r="H358" s="474"/>
      <c r="I358" s="474"/>
      <c r="J358" s="475"/>
      <c r="M358" s="477"/>
      <c r="O358" s="5"/>
      <c r="P358" s="478"/>
    </row>
    <row r="359" spans="2:16" s="476" customFormat="1" ht="15.75" customHeight="1">
      <c r="B359" s="479"/>
      <c r="C359" s="472"/>
      <c r="D359" s="472"/>
      <c r="E359" s="473"/>
      <c r="F359" s="473"/>
      <c r="G359" s="473"/>
      <c r="H359" s="474"/>
      <c r="I359" s="474"/>
      <c r="J359" s="475"/>
      <c r="M359" s="477"/>
      <c r="O359" s="5"/>
      <c r="P359" s="478"/>
    </row>
    <row r="360" spans="2:16" s="476" customFormat="1" ht="15.75" customHeight="1">
      <c r="B360" s="479"/>
      <c r="C360" s="472"/>
      <c r="D360" s="472"/>
      <c r="E360" s="473"/>
      <c r="F360" s="473"/>
      <c r="G360" s="473"/>
      <c r="H360" s="474"/>
      <c r="I360" s="474"/>
      <c r="J360" s="475"/>
      <c r="M360" s="477"/>
      <c r="O360" s="5"/>
      <c r="P360" s="478"/>
    </row>
    <row r="361" spans="2:16" s="476" customFormat="1" ht="15.75" customHeight="1">
      <c r="B361" s="479"/>
      <c r="C361" s="472"/>
      <c r="D361" s="472"/>
      <c r="E361" s="473"/>
      <c r="F361" s="473"/>
      <c r="G361" s="473"/>
      <c r="H361" s="474"/>
      <c r="I361" s="474"/>
      <c r="J361" s="475"/>
      <c r="M361" s="477"/>
      <c r="O361" s="5"/>
      <c r="P361" s="478"/>
    </row>
    <row r="362" spans="2:16" s="476" customFormat="1" ht="15.75" customHeight="1">
      <c r="B362" s="479"/>
      <c r="C362" s="472"/>
      <c r="D362" s="472"/>
      <c r="E362" s="473"/>
      <c r="F362" s="473"/>
      <c r="G362" s="473"/>
      <c r="H362" s="474"/>
      <c r="I362" s="474"/>
      <c r="J362" s="475"/>
      <c r="M362" s="477"/>
      <c r="O362" s="5"/>
      <c r="P362" s="478"/>
    </row>
    <row r="363" spans="2:16" s="476" customFormat="1" ht="15.75" customHeight="1">
      <c r="B363" s="479"/>
      <c r="C363" s="472"/>
      <c r="D363" s="472"/>
      <c r="E363" s="473"/>
      <c r="F363" s="473"/>
      <c r="G363" s="473"/>
      <c r="H363" s="474"/>
      <c r="I363" s="474"/>
      <c r="J363" s="475"/>
      <c r="M363" s="477"/>
      <c r="O363" s="5"/>
      <c r="P363" s="478"/>
    </row>
    <row r="364" spans="2:16" s="476" customFormat="1" ht="15.75" customHeight="1">
      <c r="B364" s="479"/>
      <c r="C364" s="472"/>
      <c r="D364" s="472"/>
      <c r="E364" s="473"/>
      <c r="F364" s="473"/>
      <c r="G364" s="473"/>
      <c r="H364" s="474"/>
      <c r="I364" s="474"/>
      <c r="J364" s="475"/>
      <c r="M364" s="477"/>
      <c r="O364" s="5"/>
      <c r="P364" s="478"/>
    </row>
    <row r="365" spans="2:16" s="476" customFormat="1" ht="15.75" customHeight="1">
      <c r="B365" s="479"/>
      <c r="C365" s="472"/>
      <c r="D365" s="472"/>
      <c r="E365" s="473"/>
      <c r="F365" s="473"/>
      <c r="G365" s="473"/>
      <c r="H365" s="474"/>
      <c r="I365" s="474"/>
      <c r="J365" s="475"/>
      <c r="M365" s="477"/>
      <c r="O365" s="5"/>
      <c r="P365" s="478"/>
    </row>
    <row r="366" spans="2:16" s="476" customFormat="1" ht="15.75" customHeight="1">
      <c r="B366" s="479"/>
      <c r="C366" s="472"/>
      <c r="D366" s="472"/>
      <c r="E366" s="473"/>
      <c r="F366" s="473"/>
      <c r="G366" s="473"/>
      <c r="H366" s="474"/>
      <c r="I366" s="474"/>
      <c r="J366" s="475"/>
      <c r="M366" s="477"/>
      <c r="O366" s="5"/>
      <c r="P366" s="478"/>
    </row>
    <row r="367" spans="2:16" s="476" customFormat="1" ht="15.75" customHeight="1">
      <c r="B367" s="479"/>
      <c r="C367" s="472"/>
      <c r="D367" s="472"/>
      <c r="E367" s="473"/>
      <c r="F367" s="473"/>
      <c r="G367" s="473"/>
      <c r="H367" s="474"/>
      <c r="I367" s="474"/>
      <c r="J367" s="475"/>
      <c r="M367" s="477"/>
      <c r="O367" s="5"/>
      <c r="P367" s="478"/>
    </row>
    <row r="368" spans="2:16" s="476" customFormat="1" ht="15.75" customHeight="1">
      <c r="B368" s="479"/>
      <c r="C368" s="472"/>
      <c r="D368" s="472"/>
      <c r="E368" s="473"/>
      <c r="F368" s="473"/>
      <c r="G368" s="473"/>
      <c r="H368" s="474"/>
      <c r="I368" s="474"/>
      <c r="J368" s="475"/>
      <c r="M368" s="477"/>
      <c r="O368" s="5"/>
      <c r="P368" s="478"/>
    </row>
    <row r="369" spans="2:16" s="476" customFormat="1" ht="15.75" customHeight="1">
      <c r="B369" s="479"/>
      <c r="C369" s="472"/>
      <c r="D369" s="472"/>
      <c r="E369" s="473"/>
      <c r="F369" s="473"/>
      <c r="G369" s="473"/>
      <c r="H369" s="474"/>
      <c r="I369" s="474"/>
      <c r="J369" s="475"/>
      <c r="M369" s="477"/>
      <c r="O369" s="5"/>
      <c r="P369" s="478"/>
    </row>
    <row r="370" spans="2:16" s="476" customFormat="1" ht="15.75" customHeight="1">
      <c r="B370" s="479"/>
      <c r="C370" s="472"/>
      <c r="D370" s="472"/>
      <c r="E370" s="473"/>
      <c r="F370" s="473"/>
      <c r="G370" s="473"/>
      <c r="H370" s="474"/>
      <c r="I370" s="474"/>
      <c r="J370" s="475"/>
      <c r="M370" s="477"/>
      <c r="O370" s="5"/>
      <c r="P370" s="478"/>
    </row>
    <row r="371" spans="2:16" s="476" customFormat="1" ht="15.75" customHeight="1">
      <c r="B371" s="479"/>
      <c r="C371" s="472"/>
      <c r="D371" s="472"/>
      <c r="E371" s="473"/>
      <c r="F371" s="473"/>
      <c r="G371" s="473"/>
      <c r="H371" s="474"/>
      <c r="I371" s="474"/>
      <c r="J371" s="475"/>
      <c r="M371" s="477"/>
      <c r="O371" s="5"/>
      <c r="P371" s="478"/>
    </row>
    <row r="372" spans="2:16" s="476" customFormat="1" ht="15.75" customHeight="1">
      <c r="B372" s="479"/>
      <c r="C372" s="472"/>
      <c r="D372" s="472"/>
      <c r="E372" s="473"/>
      <c r="F372" s="473"/>
      <c r="G372" s="473"/>
      <c r="H372" s="474"/>
      <c r="I372" s="474"/>
      <c r="J372" s="475"/>
      <c r="M372" s="477"/>
      <c r="O372" s="5"/>
      <c r="P372" s="478"/>
    </row>
    <row r="373" spans="2:16" s="476" customFormat="1" ht="15.75" customHeight="1">
      <c r="B373" s="479"/>
      <c r="C373" s="472"/>
      <c r="D373" s="472"/>
      <c r="E373" s="473"/>
      <c r="F373" s="473"/>
      <c r="G373" s="473"/>
      <c r="H373" s="474"/>
      <c r="I373" s="474"/>
      <c r="J373" s="475"/>
      <c r="M373" s="477"/>
      <c r="O373" s="5"/>
      <c r="P373" s="478"/>
    </row>
    <row r="374" spans="2:16" s="476" customFormat="1" ht="15.75" customHeight="1">
      <c r="B374" s="479"/>
      <c r="C374" s="472"/>
      <c r="D374" s="472"/>
      <c r="E374" s="473"/>
      <c r="F374" s="473"/>
      <c r="G374" s="473"/>
      <c r="H374" s="474"/>
      <c r="I374" s="474"/>
      <c r="J374" s="475"/>
      <c r="M374" s="477"/>
      <c r="O374" s="5"/>
      <c r="P374" s="478"/>
    </row>
    <row r="375" spans="2:16" s="476" customFormat="1" ht="15.75" customHeight="1">
      <c r="B375" s="479"/>
      <c r="C375" s="472"/>
      <c r="D375" s="472"/>
      <c r="E375" s="473"/>
      <c r="F375" s="473"/>
      <c r="G375" s="473"/>
      <c r="H375" s="474"/>
      <c r="I375" s="474"/>
      <c r="J375" s="475"/>
      <c r="M375" s="477"/>
      <c r="O375" s="5"/>
      <c r="P375" s="478"/>
    </row>
    <row r="376" spans="2:16" s="476" customFormat="1" ht="15.75" customHeight="1">
      <c r="B376" s="479"/>
      <c r="C376" s="472"/>
      <c r="D376" s="472"/>
      <c r="E376" s="473"/>
      <c r="F376" s="473"/>
      <c r="G376" s="473"/>
      <c r="H376" s="474"/>
      <c r="I376" s="474"/>
      <c r="J376" s="475"/>
      <c r="M376" s="477"/>
      <c r="O376" s="5"/>
      <c r="P376" s="478"/>
    </row>
    <row r="377" spans="2:16" s="476" customFormat="1" ht="15.75" customHeight="1">
      <c r="B377" s="479"/>
      <c r="C377" s="472"/>
      <c r="D377" s="472"/>
      <c r="E377" s="473"/>
      <c r="F377" s="473"/>
      <c r="G377" s="473"/>
      <c r="H377" s="474"/>
      <c r="I377" s="474"/>
      <c r="J377" s="475"/>
      <c r="M377" s="477"/>
      <c r="O377" s="5"/>
      <c r="P377" s="478"/>
    </row>
    <row r="378" spans="2:16" s="476" customFormat="1" ht="15.75" customHeight="1">
      <c r="B378" s="479"/>
      <c r="C378" s="472"/>
      <c r="D378" s="472"/>
      <c r="E378" s="473"/>
      <c r="F378" s="473"/>
      <c r="G378" s="473"/>
      <c r="H378" s="474"/>
      <c r="I378" s="474"/>
      <c r="J378" s="475"/>
      <c r="M378" s="477"/>
      <c r="O378" s="5"/>
      <c r="P378" s="478"/>
    </row>
    <row r="379" spans="2:16" s="476" customFormat="1" ht="15.75" customHeight="1">
      <c r="B379" s="479"/>
      <c r="C379" s="472"/>
      <c r="D379" s="472"/>
      <c r="E379" s="473"/>
      <c r="F379" s="473"/>
      <c r="G379" s="473"/>
      <c r="H379" s="474"/>
      <c r="I379" s="474"/>
      <c r="J379" s="475"/>
      <c r="M379" s="477"/>
      <c r="O379" s="5"/>
      <c r="P379" s="478"/>
    </row>
    <row r="380" spans="2:16" s="476" customFormat="1" ht="15.75" customHeight="1">
      <c r="B380" s="479"/>
      <c r="C380" s="472"/>
      <c r="D380" s="472"/>
      <c r="E380" s="473"/>
      <c r="F380" s="473"/>
      <c r="G380" s="473"/>
      <c r="H380" s="474"/>
      <c r="I380" s="474"/>
      <c r="J380" s="475"/>
      <c r="M380" s="477"/>
      <c r="O380" s="5"/>
      <c r="P380" s="478"/>
    </row>
    <row r="381" spans="2:16" s="476" customFormat="1" ht="15.75" customHeight="1">
      <c r="B381" s="479"/>
      <c r="C381" s="472"/>
      <c r="D381" s="472"/>
      <c r="E381" s="473"/>
      <c r="F381" s="473"/>
      <c r="G381" s="473"/>
      <c r="H381" s="474"/>
      <c r="I381" s="474"/>
      <c r="J381" s="475"/>
      <c r="M381" s="477"/>
      <c r="O381" s="5"/>
      <c r="P381" s="478"/>
    </row>
    <row r="382" spans="2:16" s="476" customFormat="1" ht="15.75" customHeight="1">
      <c r="B382" s="479"/>
      <c r="C382" s="472"/>
      <c r="D382" s="472"/>
      <c r="E382" s="473"/>
      <c r="F382" s="473"/>
      <c r="G382" s="473"/>
      <c r="H382" s="474"/>
      <c r="I382" s="474"/>
      <c r="J382" s="475"/>
      <c r="M382" s="477"/>
      <c r="O382" s="5"/>
      <c r="P382" s="478"/>
    </row>
    <row r="383" spans="2:16" s="476" customFormat="1" ht="15.75" customHeight="1">
      <c r="B383" s="479"/>
      <c r="C383" s="472"/>
      <c r="D383" s="472"/>
      <c r="E383" s="473"/>
      <c r="F383" s="473"/>
      <c r="G383" s="473"/>
      <c r="H383" s="474"/>
      <c r="I383" s="474"/>
      <c r="J383" s="475"/>
      <c r="M383" s="477"/>
      <c r="O383" s="5"/>
      <c r="P383" s="478"/>
    </row>
    <row r="384" spans="2:16" s="476" customFormat="1" ht="15.75" customHeight="1">
      <c r="B384" s="479"/>
      <c r="C384" s="472"/>
      <c r="D384" s="472"/>
      <c r="E384" s="473"/>
      <c r="F384" s="473"/>
      <c r="G384" s="473"/>
      <c r="H384" s="474"/>
      <c r="I384" s="474"/>
      <c r="J384" s="475"/>
      <c r="M384" s="477"/>
      <c r="O384" s="5"/>
      <c r="P384" s="478"/>
    </row>
    <row r="385" spans="2:16" s="476" customFormat="1" ht="15.75" customHeight="1">
      <c r="B385" s="479"/>
      <c r="C385" s="472"/>
      <c r="D385" s="472"/>
      <c r="E385" s="473"/>
      <c r="F385" s="473"/>
      <c r="G385" s="473"/>
      <c r="H385" s="474"/>
      <c r="I385" s="474"/>
      <c r="J385" s="475"/>
      <c r="M385" s="477"/>
      <c r="O385" s="5"/>
      <c r="P385" s="478"/>
    </row>
    <row r="386" spans="2:16" s="476" customFormat="1" ht="15.75" customHeight="1">
      <c r="B386" s="479"/>
      <c r="C386" s="472"/>
      <c r="D386" s="472"/>
      <c r="E386" s="473"/>
      <c r="F386" s="473"/>
      <c r="G386" s="473"/>
      <c r="H386" s="474"/>
      <c r="I386" s="474"/>
      <c r="J386" s="475"/>
      <c r="M386" s="477"/>
      <c r="O386" s="5"/>
      <c r="P386" s="478"/>
    </row>
    <row r="387" spans="2:16" s="476" customFormat="1" ht="15.75" customHeight="1">
      <c r="B387" s="479"/>
      <c r="C387" s="472"/>
      <c r="D387" s="472"/>
      <c r="E387" s="473"/>
      <c r="F387" s="473"/>
      <c r="G387" s="473"/>
      <c r="H387" s="474"/>
      <c r="I387" s="474"/>
      <c r="J387" s="475"/>
      <c r="M387" s="477"/>
      <c r="O387" s="5"/>
      <c r="P387" s="478"/>
    </row>
    <row r="388" spans="2:16" s="476" customFormat="1" ht="15.75" customHeight="1">
      <c r="B388" s="479"/>
      <c r="C388" s="472"/>
      <c r="D388" s="472"/>
      <c r="E388" s="473"/>
      <c r="F388" s="473"/>
      <c r="G388" s="473"/>
      <c r="H388" s="474"/>
      <c r="I388" s="474"/>
      <c r="J388" s="475"/>
      <c r="M388" s="477"/>
      <c r="O388" s="5"/>
      <c r="P388" s="478"/>
    </row>
    <row r="389" spans="2:16" s="476" customFormat="1" ht="15.75" customHeight="1">
      <c r="B389" s="479"/>
      <c r="C389" s="472"/>
      <c r="D389" s="472"/>
      <c r="E389" s="473"/>
      <c r="F389" s="473"/>
      <c r="G389" s="473"/>
      <c r="H389" s="474"/>
      <c r="I389" s="474"/>
      <c r="J389" s="475"/>
      <c r="M389" s="477"/>
      <c r="O389" s="5"/>
      <c r="P389" s="478"/>
    </row>
    <row r="390" spans="2:16" s="476" customFormat="1" ht="15.75" customHeight="1">
      <c r="B390" s="479"/>
      <c r="C390" s="472"/>
      <c r="D390" s="472"/>
      <c r="E390" s="473"/>
      <c r="F390" s="473"/>
      <c r="G390" s="473"/>
      <c r="H390" s="474"/>
      <c r="I390" s="474"/>
      <c r="J390" s="475"/>
      <c r="M390" s="477"/>
      <c r="O390" s="5"/>
      <c r="P390" s="478"/>
    </row>
    <row r="391" spans="2:16" s="476" customFormat="1" ht="15.75" customHeight="1">
      <c r="B391" s="479"/>
      <c r="C391" s="472"/>
      <c r="D391" s="472"/>
      <c r="E391" s="473"/>
      <c r="F391" s="473"/>
      <c r="G391" s="473"/>
      <c r="H391" s="474"/>
      <c r="I391" s="474"/>
      <c r="J391" s="475"/>
      <c r="M391" s="477"/>
      <c r="O391" s="5"/>
      <c r="P391" s="478"/>
    </row>
    <row r="392" spans="2:16" s="476" customFormat="1" ht="15.75" customHeight="1">
      <c r="B392" s="479"/>
      <c r="C392" s="472"/>
      <c r="D392" s="472"/>
      <c r="E392" s="473"/>
      <c r="F392" s="473"/>
      <c r="G392" s="473"/>
      <c r="H392" s="474"/>
      <c r="I392" s="474"/>
      <c r="J392" s="475"/>
      <c r="M392" s="477"/>
      <c r="O392" s="5"/>
      <c r="P392" s="478"/>
    </row>
    <row r="393" spans="2:16" s="476" customFormat="1" ht="15.75" customHeight="1">
      <c r="B393" s="479"/>
      <c r="C393" s="472"/>
      <c r="D393" s="472"/>
      <c r="E393" s="473"/>
      <c r="F393" s="473"/>
      <c r="G393" s="473"/>
      <c r="H393" s="474"/>
      <c r="I393" s="474"/>
      <c r="J393" s="475"/>
      <c r="M393" s="477"/>
      <c r="O393" s="5"/>
      <c r="P393" s="478"/>
    </row>
    <row r="394" spans="2:16" s="476" customFormat="1" ht="15.75" customHeight="1">
      <c r="B394" s="479"/>
      <c r="C394" s="472"/>
      <c r="D394" s="472"/>
      <c r="E394" s="473"/>
      <c r="F394" s="473"/>
      <c r="G394" s="473"/>
      <c r="H394" s="474"/>
      <c r="I394" s="474"/>
      <c r="J394" s="475"/>
      <c r="M394" s="477"/>
      <c r="O394" s="5"/>
      <c r="P394" s="478"/>
    </row>
    <row r="395" spans="2:16" s="476" customFormat="1" ht="15.75" customHeight="1">
      <c r="B395" s="479"/>
      <c r="C395" s="472"/>
      <c r="D395" s="472"/>
      <c r="E395" s="473"/>
      <c r="F395" s="473"/>
      <c r="G395" s="473"/>
      <c r="H395" s="474"/>
      <c r="I395" s="474"/>
      <c r="J395" s="475"/>
      <c r="M395" s="477"/>
      <c r="O395" s="5"/>
      <c r="P395" s="478"/>
    </row>
    <row r="396" spans="2:16" s="476" customFormat="1" ht="15.75" customHeight="1">
      <c r="B396" s="479"/>
      <c r="C396" s="472"/>
      <c r="D396" s="472"/>
      <c r="E396" s="473"/>
      <c r="F396" s="473"/>
      <c r="G396" s="473"/>
      <c r="H396" s="474"/>
      <c r="I396" s="474"/>
      <c r="J396" s="475"/>
      <c r="M396" s="477"/>
      <c r="O396" s="5"/>
      <c r="P396" s="478"/>
    </row>
    <row r="397" spans="2:16" s="476" customFormat="1" ht="15.75" customHeight="1">
      <c r="B397" s="479"/>
      <c r="C397" s="472"/>
      <c r="D397" s="472"/>
      <c r="E397" s="473"/>
      <c r="F397" s="473"/>
      <c r="G397" s="473"/>
      <c r="H397" s="474"/>
      <c r="I397" s="474"/>
      <c r="J397" s="475"/>
      <c r="M397" s="477"/>
      <c r="O397" s="5"/>
      <c r="P397" s="478"/>
    </row>
    <row r="398" spans="2:16" s="476" customFormat="1" ht="15.75" customHeight="1">
      <c r="B398" s="479"/>
      <c r="C398" s="472"/>
      <c r="D398" s="472"/>
      <c r="E398" s="473"/>
      <c r="F398" s="473"/>
      <c r="G398" s="473"/>
      <c r="H398" s="474"/>
      <c r="I398" s="474"/>
      <c r="J398" s="475"/>
      <c r="M398" s="477"/>
      <c r="O398" s="5"/>
      <c r="P398" s="478"/>
    </row>
    <row r="399" spans="2:16" s="476" customFormat="1" ht="15.75" customHeight="1">
      <c r="B399" s="479"/>
      <c r="C399" s="472"/>
      <c r="D399" s="472"/>
      <c r="E399" s="473"/>
      <c r="F399" s="473"/>
      <c r="G399" s="473"/>
      <c r="H399" s="474"/>
      <c r="I399" s="474"/>
      <c r="J399" s="475"/>
      <c r="M399" s="477"/>
      <c r="O399" s="5"/>
      <c r="P399" s="478"/>
    </row>
    <row r="400" spans="2:16" s="476" customFormat="1" ht="15.75" customHeight="1">
      <c r="B400" s="479"/>
      <c r="C400" s="472"/>
      <c r="D400" s="472"/>
      <c r="E400" s="473"/>
      <c r="F400" s="473"/>
      <c r="G400" s="473"/>
      <c r="H400" s="474"/>
      <c r="I400" s="474"/>
      <c r="J400" s="475"/>
      <c r="M400" s="477"/>
      <c r="O400" s="5"/>
      <c r="P400" s="478"/>
    </row>
    <row r="401" spans="2:16" s="476" customFormat="1" ht="15.75" customHeight="1">
      <c r="B401" s="479"/>
      <c r="C401" s="472"/>
      <c r="D401" s="472"/>
      <c r="E401" s="473"/>
      <c r="F401" s="473"/>
      <c r="G401" s="473"/>
      <c r="H401" s="474"/>
      <c r="I401" s="474"/>
      <c r="J401" s="475"/>
      <c r="M401" s="477"/>
      <c r="O401" s="5"/>
      <c r="P401" s="478"/>
    </row>
    <row r="402" spans="2:16" s="476" customFormat="1" ht="15.75" customHeight="1">
      <c r="B402" s="479"/>
      <c r="C402" s="472"/>
      <c r="D402" s="472"/>
      <c r="E402" s="473"/>
      <c r="F402" s="473"/>
      <c r="G402" s="473"/>
      <c r="H402" s="474"/>
      <c r="I402" s="474"/>
      <c r="J402" s="475"/>
      <c r="M402" s="477"/>
      <c r="O402" s="5"/>
      <c r="P402" s="478"/>
    </row>
    <row r="403" spans="2:16" s="476" customFormat="1" ht="15.75" customHeight="1">
      <c r="B403" s="479"/>
      <c r="C403" s="472"/>
      <c r="D403" s="472"/>
      <c r="E403" s="473"/>
      <c r="F403" s="473"/>
      <c r="G403" s="473"/>
      <c r="H403" s="474"/>
      <c r="I403" s="474"/>
      <c r="J403" s="475"/>
      <c r="M403" s="477"/>
      <c r="O403" s="5"/>
      <c r="P403" s="478"/>
    </row>
    <row r="404" spans="2:16" s="476" customFormat="1" ht="15.75" customHeight="1">
      <c r="B404" s="479"/>
      <c r="C404" s="472"/>
      <c r="D404" s="472"/>
      <c r="E404" s="473"/>
      <c r="F404" s="473"/>
      <c r="G404" s="473"/>
      <c r="H404" s="474"/>
      <c r="I404" s="474"/>
      <c r="J404" s="475"/>
      <c r="M404" s="477"/>
      <c r="O404" s="5"/>
      <c r="P404" s="478"/>
    </row>
    <row r="405" spans="2:16" s="476" customFormat="1" ht="15.75" customHeight="1">
      <c r="B405" s="479"/>
      <c r="C405" s="472"/>
      <c r="D405" s="472"/>
      <c r="E405" s="473"/>
      <c r="F405" s="473"/>
      <c r="G405" s="473"/>
      <c r="H405" s="474"/>
      <c r="I405" s="474"/>
      <c r="J405" s="475"/>
      <c r="M405" s="477"/>
      <c r="O405" s="5"/>
      <c r="P405" s="478"/>
    </row>
    <row r="406" spans="2:16" s="476" customFormat="1" ht="15.75" customHeight="1">
      <c r="B406" s="479"/>
      <c r="C406" s="472"/>
      <c r="D406" s="472"/>
      <c r="E406" s="473"/>
      <c r="F406" s="473"/>
      <c r="G406" s="473"/>
      <c r="H406" s="474"/>
      <c r="I406" s="474"/>
      <c r="J406" s="475"/>
      <c r="M406" s="477"/>
      <c r="O406" s="5"/>
      <c r="P406" s="478"/>
    </row>
    <row r="407" spans="2:16" s="476" customFormat="1" ht="15.75" customHeight="1">
      <c r="B407" s="479"/>
      <c r="C407" s="472"/>
      <c r="D407" s="472"/>
      <c r="E407" s="473"/>
      <c r="F407" s="473"/>
      <c r="G407" s="473"/>
      <c r="H407" s="474"/>
      <c r="I407" s="474"/>
      <c r="J407" s="475"/>
      <c r="M407" s="477"/>
      <c r="O407" s="5"/>
      <c r="P407" s="478"/>
    </row>
    <row r="408" spans="2:16" s="476" customFormat="1" ht="15.75" customHeight="1">
      <c r="B408" s="479"/>
      <c r="C408" s="472"/>
      <c r="D408" s="472"/>
      <c r="E408" s="473"/>
      <c r="F408" s="473"/>
      <c r="G408" s="473"/>
      <c r="H408" s="474"/>
      <c r="I408" s="474"/>
      <c r="J408" s="475"/>
      <c r="M408" s="477"/>
      <c r="O408" s="5"/>
      <c r="P408" s="478"/>
    </row>
    <row r="409" spans="2:16" s="476" customFormat="1" ht="15.75" customHeight="1">
      <c r="B409" s="479"/>
      <c r="C409" s="472"/>
      <c r="D409" s="472"/>
      <c r="E409" s="473"/>
      <c r="F409" s="473"/>
      <c r="G409" s="473"/>
      <c r="H409" s="474"/>
      <c r="I409" s="474"/>
      <c r="J409" s="475"/>
      <c r="M409" s="477"/>
      <c r="O409" s="5"/>
      <c r="P409" s="478"/>
    </row>
    <row r="410" spans="2:16" s="476" customFormat="1" ht="15.75" customHeight="1">
      <c r="B410" s="479"/>
      <c r="C410" s="472"/>
      <c r="D410" s="472"/>
      <c r="E410" s="473"/>
      <c r="F410" s="473"/>
      <c r="G410" s="473"/>
      <c r="H410" s="474"/>
      <c r="I410" s="474"/>
      <c r="J410" s="475"/>
      <c r="M410" s="477"/>
      <c r="O410" s="5"/>
      <c r="P410" s="478"/>
    </row>
    <row r="411" spans="2:16" s="476" customFormat="1" ht="15.75" customHeight="1">
      <c r="B411" s="479"/>
      <c r="C411" s="472"/>
      <c r="D411" s="472"/>
      <c r="E411" s="473"/>
      <c r="F411" s="473"/>
      <c r="G411" s="473"/>
      <c r="H411" s="474"/>
      <c r="I411" s="474"/>
      <c r="J411" s="475"/>
      <c r="M411" s="477"/>
      <c r="O411" s="5"/>
      <c r="P411" s="478"/>
    </row>
    <row r="412" spans="2:16" s="476" customFormat="1" ht="15.75" customHeight="1">
      <c r="B412" s="479"/>
      <c r="C412" s="472"/>
      <c r="D412" s="472"/>
      <c r="E412" s="473"/>
      <c r="F412" s="473"/>
      <c r="G412" s="473"/>
      <c r="H412" s="474"/>
      <c r="I412" s="474"/>
      <c r="J412" s="475"/>
      <c r="M412" s="477"/>
      <c r="O412" s="5"/>
      <c r="P412" s="478"/>
    </row>
    <row r="413" spans="2:16" s="476" customFormat="1" ht="15.75" customHeight="1">
      <c r="B413" s="479"/>
      <c r="C413" s="472"/>
      <c r="D413" s="472"/>
      <c r="E413" s="473"/>
      <c r="F413" s="473"/>
      <c r="G413" s="473"/>
      <c r="H413" s="474"/>
      <c r="I413" s="474"/>
      <c r="J413" s="475"/>
      <c r="M413" s="477"/>
      <c r="O413" s="5"/>
      <c r="P413" s="478"/>
    </row>
    <row r="414" spans="2:16" s="476" customFormat="1" ht="15.75" customHeight="1">
      <c r="B414" s="479"/>
      <c r="C414" s="472"/>
      <c r="D414" s="472"/>
      <c r="E414" s="473"/>
      <c r="F414" s="473"/>
      <c r="G414" s="473"/>
      <c r="H414" s="474"/>
      <c r="I414" s="474"/>
      <c r="J414" s="475"/>
      <c r="M414" s="477"/>
      <c r="O414" s="5"/>
      <c r="P414" s="478"/>
    </row>
    <row r="415" spans="2:16" s="476" customFormat="1" ht="15.75" customHeight="1">
      <c r="B415" s="479"/>
      <c r="C415" s="472"/>
      <c r="D415" s="472"/>
      <c r="E415" s="473"/>
      <c r="F415" s="473"/>
      <c r="G415" s="473"/>
      <c r="H415" s="474"/>
      <c r="I415" s="474"/>
      <c r="J415" s="475"/>
      <c r="M415" s="477"/>
      <c r="O415" s="5"/>
      <c r="P415" s="478"/>
    </row>
    <row r="416" spans="2:16" s="476" customFormat="1" ht="15.75" customHeight="1">
      <c r="B416" s="479"/>
      <c r="C416" s="472"/>
      <c r="D416" s="472"/>
      <c r="E416" s="473"/>
      <c r="F416" s="473"/>
      <c r="G416" s="473"/>
      <c r="H416" s="474"/>
      <c r="I416" s="474"/>
      <c r="J416" s="475"/>
      <c r="M416" s="477"/>
      <c r="O416" s="5"/>
      <c r="P416" s="478"/>
    </row>
    <row r="417" spans="2:16" s="476" customFormat="1" ht="15.75" customHeight="1">
      <c r="B417" s="479"/>
      <c r="C417" s="472"/>
      <c r="D417" s="472"/>
      <c r="E417" s="473"/>
      <c r="F417" s="473"/>
      <c r="G417" s="473"/>
      <c r="H417" s="474"/>
      <c r="I417" s="474"/>
      <c r="J417" s="475"/>
      <c r="M417" s="477"/>
      <c r="O417" s="5"/>
      <c r="P417" s="478"/>
    </row>
    <row r="418" spans="2:16" s="476" customFormat="1" ht="15.75" customHeight="1">
      <c r="B418" s="479"/>
      <c r="C418" s="472"/>
      <c r="D418" s="472"/>
      <c r="E418" s="473"/>
      <c r="F418" s="473"/>
      <c r="G418" s="473"/>
      <c r="H418" s="474"/>
      <c r="I418" s="474"/>
      <c r="J418" s="475"/>
      <c r="M418" s="477"/>
      <c r="O418" s="5"/>
      <c r="P418" s="478"/>
    </row>
    <row r="419" spans="2:16" s="476" customFormat="1" ht="15.75" customHeight="1">
      <c r="B419" s="479"/>
      <c r="C419" s="472"/>
      <c r="D419" s="472"/>
      <c r="E419" s="473"/>
      <c r="F419" s="473"/>
      <c r="G419" s="473"/>
      <c r="H419" s="474"/>
      <c r="I419" s="474"/>
      <c r="J419" s="475"/>
      <c r="M419" s="477"/>
      <c r="O419" s="5"/>
      <c r="P419" s="478"/>
    </row>
    <row r="420" spans="2:16" s="476" customFormat="1" ht="15.75" customHeight="1">
      <c r="B420" s="479"/>
      <c r="C420" s="472"/>
      <c r="D420" s="472"/>
      <c r="E420" s="473"/>
      <c r="F420" s="473"/>
      <c r="G420" s="473"/>
      <c r="H420" s="474"/>
      <c r="I420" s="474"/>
      <c r="J420" s="475"/>
      <c r="M420" s="477"/>
      <c r="O420" s="5"/>
      <c r="P420" s="478"/>
    </row>
    <row r="421" spans="2:16" s="476" customFormat="1" ht="15.75" customHeight="1">
      <c r="B421" s="479"/>
      <c r="C421" s="472"/>
      <c r="D421" s="472"/>
      <c r="E421" s="473"/>
      <c r="F421" s="473"/>
      <c r="G421" s="473"/>
      <c r="H421" s="474"/>
      <c r="I421" s="474"/>
      <c r="J421" s="475"/>
      <c r="M421" s="477"/>
      <c r="O421" s="5"/>
      <c r="P421" s="478"/>
    </row>
    <row r="422" spans="2:16" s="476" customFormat="1" ht="15.75" customHeight="1">
      <c r="B422" s="479"/>
      <c r="C422" s="472"/>
      <c r="D422" s="472"/>
      <c r="E422" s="473"/>
      <c r="F422" s="473"/>
      <c r="G422" s="473"/>
      <c r="H422" s="474"/>
      <c r="I422" s="474"/>
      <c r="J422" s="475"/>
      <c r="M422" s="477"/>
      <c r="O422" s="5"/>
      <c r="P422" s="478"/>
    </row>
    <row r="423" spans="2:16" s="476" customFormat="1" ht="15.75" customHeight="1">
      <c r="B423" s="479"/>
      <c r="C423" s="472"/>
      <c r="D423" s="472"/>
      <c r="E423" s="473"/>
      <c r="F423" s="473"/>
      <c r="G423" s="473"/>
      <c r="H423" s="474"/>
      <c r="I423" s="474"/>
      <c r="J423" s="475"/>
      <c r="M423" s="477"/>
      <c r="O423" s="5"/>
      <c r="P423" s="478"/>
    </row>
    <row r="424" spans="2:16" s="476" customFormat="1" ht="15.75" customHeight="1">
      <c r="B424" s="479"/>
      <c r="C424" s="472"/>
      <c r="D424" s="472"/>
      <c r="E424" s="473"/>
      <c r="F424" s="473"/>
      <c r="G424" s="473"/>
      <c r="H424" s="474"/>
      <c r="I424" s="474"/>
      <c r="J424" s="475"/>
      <c r="M424" s="477"/>
      <c r="O424" s="5"/>
      <c r="P424" s="478"/>
    </row>
    <row r="425" spans="2:16" s="476" customFormat="1" ht="15.75" customHeight="1">
      <c r="B425" s="479"/>
      <c r="C425" s="472"/>
      <c r="D425" s="472"/>
      <c r="E425" s="473"/>
      <c r="F425" s="473"/>
      <c r="G425" s="473"/>
      <c r="H425" s="474"/>
      <c r="I425" s="474"/>
      <c r="J425" s="475"/>
      <c r="M425" s="477"/>
      <c r="O425" s="5"/>
      <c r="P425" s="478"/>
    </row>
    <row r="426" spans="2:16" s="476" customFormat="1" ht="15.75" customHeight="1">
      <c r="B426" s="479"/>
      <c r="C426" s="472"/>
      <c r="D426" s="472"/>
      <c r="E426" s="473"/>
      <c r="F426" s="473"/>
      <c r="G426" s="473"/>
      <c r="H426" s="474"/>
      <c r="I426" s="474"/>
      <c r="J426" s="475"/>
      <c r="M426" s="477"/>
      <c r="O426" s="5"/>
      <c r="P426" s="478"/>
    </row>
    <row r="427" spans="2:16" s="476" customFormat="1" ht="15.75" customHeight="1">
      <c r="B427" s="479"/>
      <c r="C427" s="472"/>
      <c r="D427" s="472"/>
      <c r="E427" s="473"/>
      <c r="F427" s="473"/>
      <c r="G427" s="473"/>
      <c r="H427" s="474"/>
      <c r="I427" s="474"/>
      <c r="J427" s="475"/>
      <c r="M427" s="477"/>
      <c r="O427" s="5"/>
      <c r="P427" s="478"/>
    </row>
    <row r="428" spans="2:16" s="476" customFormat="1" ht="15.75" customHeight="1">
      <c r="B428" s="479"/>
      <c r="C428" s="472"/>
      <c r="D428" s="472"/>
      <c r="E428" s="473"/>
      <c r="F428" s="473"/>
      <c r="G428" s="473"/>
      <c r="H428" s="474"/>
      <c r="I428" s="474"/>
      <c r="J428" s="475"/>
      <c r="M428" s="477"/>
      <c r="O428" s="5"/>
      <c r="P428" s="478"/>
    </row>
    <row r="429" spans="2:16" s="476" customFormat="1" ht="15.75" customHeight="1">
      <c r="B429" s="479"/>
      <c r="C429" s="472"/>
      <c r="D429" s="472"/>
      <c r="E429" s="473"/>
      <c r="F429" s="473"/>
      <c r="G429" s="473"/>
      <c r="H429" s="474"/>
      <c r="I429" s="474"/>
      <c r="J429" s="475"/>
      <c r="M429" s="477"/>
      <c r="O429" s="5"/>
      <c r="P429" s="478"/>
    </row>
    <row r="430" spans="2:16" s="476" customFormat="1" ht="15.75" customHeight="1">
      <c r="B430" s="479"/>
      <c r="C430" s="472"/>
      <c r="D430" s="472"/>
      <c r="E430" s="473"/>
      <c r="F430" s="473"/>
      <c r="G430" s="473"/>
      <c r="H430" s="474"/>
      <c r="I430" s="474"/>
      <c r="J430" s="475"/>
      <c r="M430" s="477"/>
      <c r="O430" s="5"/>
      <c r="P430" s="478"/>
    </row>
    <row r="431" spans="2:16" s="476" customFormat="1" ht="15.75" customHeight="1">
      <c r="B431" s="479"/>
      <c r="C431" s="472"/>
      <c r="D431" s="472"/>
      <c r="E431" s="473"/>
      <c r="F431" s="473"/>
      <c r="G431" s="473"/>
      <c r="H431" s="474"/>
      <c r="I431" s="474"/>
      <c r="J431" s="475"/>
      <c r="M431" s="477"/>
      <c r="O431" s="5"/>
      <c r="P431" s="478"/>
    </row>
    <row r="432" spans="2:16" s="476" customFormat="1" ht="15.75" customHeight="1">
      <c r="B432" s="479"/>
      <c r="C432" s="472"/>
      <c r="D432" s="472"/>
      <c r="E432" s="473"/>
      <c r="F432" s="473"/>
      <c r="G432" s="473"/>
      <c r="H432" s="474"/>
      <c r="I432" s="474"/>
      <c r="J432" s="475"/>
      <c r="M432" s="477"/>
      <c r="O432" s="5"/>
      <c r="P432" s="478"/>
    </row>
    <row r="433" spans="2:16" s="476" customFormat="1" ht="15.75" customHeight="1">
      <c r="B433" s="479"/>
      <c r="C433" s="472"/>
      <c r="D433" s="472"/>
      <c r="E433" s="473"/>
      <c r="F433" s="473"/>
      <c r="G433" s="473"/>
      <c r="H433" s="474"/>
      <c r="I433" s="474"/>
      <c r="J433" s="475"/>
      <c r="M433" s="477"/>
      <c r="O433" s="5"/>
      <c r="P433" s="478"/>
    </row>
    <row r="434" spans="2:16" s="476" customFormat="1" ht="15.75" customHeight="1">
      <c r="B434" s="479"/>
      <c r="C434" s="472"/>
      <c r="D434" s="472"/>
      <c r="E434" s="473"/>
      <c r="F434" s="473"/>
      <c r="G434" s="473"/>
      <c r="H434" s="474"/>
      <c r="I434" s="474"/>
      <c r="J434" s="475"/>
      <c r="M434" s="477"/>
      <c r="O434" s="5"/>
      <c r="P434" s="478"/>
    </row>
    <row r="435" spans="2:16" s="476" customFormat="1" ht="15.75" customHeight="1">
      <c r="B435" s="479"/>
      <c r="C435" s="472"/>
      <c r="D435" s="472"/>
      <c r="E435" s="473"/>
      <c r="F435" s="473"/>
      <c r="G435" s="473"/>
      <c r="H435" s="474"/>
      <c r="I435" s="474"/>
      <c r="J435" s="475"/>
      <c r="M435" s="477"/>
      <c r="O435" s="5"/>
      <c r="P435" s="478"/>
    </row>
    <row r="436" spans="2:16" s="476" customFormat="1" ht="15.75" customHeight="1">
      <c r="B436" s="479"/>
      <c r="C436" s="472"/>
      <c r="D436" s="472"/>
      <c r="E436" s="473"/>
      <c r="F436" s="473"/>
      <c r="G436" s="473"/>
      <c r="H436" s="474"/>
      <c r="I436" s="474"/>
      <c r="J436" s="475"/>
      <c r="M436" s="477"/>
      <c r="O436" s="5"/>
      <c r="P436" s="478"/>
    </row>
    <row r="437" spans="2:16" s="476" customFormat="1" ht="15.75" customHeight="1">
      <c r="B437" s="479"/>
      <c r="C437" s="472"/>
      <c r="D437" s="472"/>
      <c r="E437" s="473"/>
      <c r="F437" s="473"/>
      <c r="G437" s="473"/>
      <c r="H437" s="474"/>
      <c r="I437" s="474"/>
      <c r="J437" s="475"/>
      <c r="M437" s="477"/>
      <c r="O437" s="5"/>
      <c r="P437" s="478"/>
    </row>
    <row r="438" spans="2:16" s="476" customFormat="1" ht="15.75" customHeight="1">
      <c r="B438" s="479"/>
      <c r="C438" s="472"/>
      <c r="D438" s="472"/>
      <c r="E438" s="473"/>
      <c r="F438" s="473"/>
      <c r="G438" s="473"/>
      <c r="H438" s="474"/>
      <c r="I438" s="474"/>
      <c r="J438" s="475"/>
      <c r="M438" s="477"/>
      <c r="O438" s="5"/>
      <c r="P438" s="478"/>
    </row>
    <row r="439" spans="2:16" s="476" customFormat="1" ht="15.75" customHeight="1">
      <c r="B439" s="479"/>
      <c r="C439" s="472"/>
      <c r="D439" s="472"/>
      <c r="E439" s="473"/>
      <c r="F439" s="473"/>
      <c r="G439" s="473"/>
      <c r="H439" s="474"/>
      <c r="I439" s="474"/>
      <c r="J439" s="475"/>
      <c r="M439" s="477"/>
      <c r="O439" s="5"/>
      <c r="P439" s="478"/>
    </row>
    <row r="440" spans="2:16" s="476" customFormat="1" ht="15.75" customHeight="1">
      <c r="B440" s="479"/>
      <c r="C440" s="472"/>
      <c r="D440" s="472"/>
      <c r="E440" s="473"/>
      <c r="F440" s="473"/>
      <c r="G440" s="473"/>
      <c r="H440" s="474"/>
      <c r="I440" s="474"/>
      <c r="J440" s="475"/>
      <c r="M440" s="477"/>
      <c r="O440" s="5"/>
      <c r="P440" s="478"/>
    </row>
    <row r="441" spans="2:16" s="476" customFormat="1" ht="15.75" customHeight="1">
      <c r="B441" s="479"/>
      <c r="C441" s="472"/>
      <c r="D441" s="472"/>
      <c r="E441" s="473"/>
      <c r="F441" s="473"/>
      <c r="G441" s="473"/>
      <c r="H441" s="474"/>
      <c r="I441" s="474"/>
      <c r="J441" s="475"/>
      <c r="M441" s="477"/>
      <c r="O441" s="5"/>
      <c r="P441" s="478"/>
    </row>
    <row r="442" spans="2:16" s="476" customFormat="1" ht="15.75" customHeight="1">
      <c r="B442" s="479"/>
      <c r="C442" s="472"/>
      <c r="D442" s="472"/>
      <c r="E442" s="473"/>
      <c r="F442" s="473"/>
      <c r="G442" s="473"/>
      <c r="H442" s="474"/>
      <c r="I442" s="474"/>
      <c r="J442" s="475"/>
      <c r="M442" s="477"/>
      <c r="O442" s="5"/>
      <c r="P442" s="478"/>
    </row>
    <row r="443" spans="2:16" s="476" customFormat="1" ht="15.75" customHeight="1">
      <c r="B443" s="479"/>
      <c r="C443" s="472"/>
      <c r="D443" s="472"/>
      <c r="E443" s="473"/>
      <c r="F443" s="473"/>
      <c r="G443" s="473"/>
      <c r="H443" s="474"/>
      <c r="I443" s="474"/>
      <c r="J443" s="475"/>
      <c r="M443" s="477"/>
      <c r="O443" s="5"/>
      <c r="P443" s="478"/>
    </row>
    <row r="444" spans="2:16" s="476" customFormat="1" ht="15.75" customHeight="1">
      <c r="B444" s="479"/>
      <c r="C444" s="472"/>
      <c r="D444" s="472"/>
      <c r="E444" s="473"/>
      <c r="F444" s="473"/>
      <c r="G444" s="473"/>
      <c r="H444" s="474"/>
      <c r="I444" s="474"/>
      <c r="J444" s="475"/>
      <c r="M444" s="477"/>
      <c r="O444" s="5"/>
      <c r="P444" s="478"/>
    </row>
    <row r="445" spans="2:16" s="476" customFormat="1" ht="15.75" customHeight="1">
      <c r="B445" s="479"/>
      <c r="C445" s="472"/>
      <c r="D445" s="472"/>
      <c r="E445" s="473"/>
      <c r="F445" s="473"/>
      <c r="G445" s="473"/>
      <c r="H445" s="474"/>
      <c r="I445" s="474"/>
      <c r="J445" s="475"/>
      <c r="M445" s="477"/>
      <c r="O445" s="5"/>
      <c r="P445" s="478"/>
    </row>
    <row r="446" spans="2:16" s="476" customFormat="1" ht="15.75" customHeight="1">
      <c r="B446" s="479"/>
      <c r="C446" s="472"/>
      <c r="D446" s="472"/>
      <c r="E446" s="473"/>
      <c r="F446" s="473"/>
      <c r="G446" s="473"/>
      <c r="H446" s="474"/>
      <c r="I446" s="474"/>
      <c r="J446" s="475"/>
      <c r="M446" s="477"/>
      <c r="O446" s="5"/>
      <c r="P446" s="478"/>
    </row>
    <row r="447" spans="2:16" s="476" customFormat="1" ht="15.75" customHeight="1">
      <c r="B447" s="479"/>
      <c r="C447" s="472"/>
      <c r="D447" s="472"/>
      <c r="E447" s="473"/>
      <c r="F447" s="473"/>
      <c r="G447" s="473"/>
      <c r="H447" s="474"/>
      <c r="I447" s="474"/>
      <c r="J447" s="475"/>
      <c r="M447" s="477"/>
      <c r="O447" s="5"/>
      <c r="P447" s="478"/>
    </row>
    <row r="448" spans="2:16" s="476" customFormat="1" ht="15.75" customHeight="1">
      <c r="B448" s="479"/>
      <c r="C448" s="472"/>
      <c r="D448" s="472"/>
      <c r="E448" s="473"/>
      <c r="F448" s="473"/>
      <c r="G448" s="473"/>
      <c r="H448" s="474"/>
      <c r="I448" s="474"/>
      <c r="J448" s="475"/>
      <c r="M448" s="477"/>
      <c r="O448" s="5"/>
      <c r="P448" s="478"/>
    </row>
    <row r="449" spans="2:16" s="476" customFormat="1" ht="15.75" customHeight="1">
      <c r="B449" s="479"/>
      <c r="C449" s="472"/>
      <c r="D449" s="472"/>
      <c r="E449" s="473"/>
      <c r="F449" s="473"/>
      <c r="G449" s="473"/>
      <c r="H449" s="474"/>
      <c r="I449" s="474"/>
      <c r="J449" s="475"/>
      <c r="M449" s="477"/>
      <c r="O449" s="5"/>
      <c r="P449" s="478"/>
    </row>
    <row r="450" spans="2:16" s="476" customFormat="1" ht="15.75" customHeight="1">
      <c r="B450" s="479"/>
      <c r="C450" s="472"/>
      <c r="D450" s="472"/>
      <c r="E450" s="473"/>
      <c r="F450" s="473"/>
      <c r="G450" s="473"/>
      <c r="H450" s="474"/>
      <c r="I450" s="474"/>
      <c r="J450" s="475"/>
      <c r="M450" s="477"/>
      <c r="O450" s="5"/>
      <c r="P450" s="478"/>
    </row>
    <row r="451" spans="2:16" s="476" customFormat="1" ht="15.75" customHeight="1">
      <c r="B451" s="479"/>
      <c r="C451" s="472"/>
      <c r="D451" s="472"/>
      <c r="E451" s="473"/>
      <c r="F451" s="473"/>
      <c r="G451" s="473"/>
      <c r="H451" s="474"/>
      <c r="I451" s="474"/>
      <c r="J451" s="475"/>
      <c r="M451" s="477"/>
      <c r="O451" s="5"/>
      <c r="P451" s="478"/>
    </row>
    <row r="452" spans="2:16" s="476" customFormat="1" ht="15.75" customHeight="1">
      <c r="B452" s="479"/>
      <c r="C452" s="472"/>
      <c r="D452" s="472"/>
      <c r="E452" s="473"/>
      <c r="F452" s="473"/>
      <c r="G452" s="473"/>
      <c r="H452" s="474"/>
      <c r="I452" s="474"/>
      <c r="J452" s="475"/>
      <c r="M452" s="477"/>
      <c r="O452" s="5"/>
      <c r="P452" s="478"/>
    </row>
    <row r="453" spans="2:16" s="476" customFormat="1" ht="15.75" customHeight="1">
      <c r="B453" s="479"/>
      <c r="C453" s="472"/>
      <c r="D453" s="472"/>
      <c r="E453" s="473"/>
      <c r="F453" s="473"/>
      <c r="G453" s="473"/>
      <c r="H453" s="474"/>
      <c r="I453" s="474"/>
      <c r="J453" s="475"/>
      <c r="M453" s="477"/>
      <c r="O453" s="5"/>
      <c r="P453" s="478"/>
    </row>
    <row r="454" spans="2:16" s="476" customFormat="1" ht="15.75" customHeight="1">
      <c r="B454" s="479"/>
      <c r="C454" s="472"/>
      <c r="D454" s="472"/>
      <c r="E454" s="473"/>
      <c r="F454" s="473"/>
      <c r="G454" s="473"/>
      <c r="H454" s="474"/>
      <c r="I454" s="474"/>
      <c r="J454" s="475"/>
      <c r="M454" s="477"/>
      <c r="O454" s="5"/>
      <c r="P454" s="478"/>
    </row>
    <row r="455" spans="2:16" s="476" customFormat="1" ht="15.75" customHeight="1">
      <c r="B455" s="479"/>
      <c r="C455" s="472"/>
      <c r="D455" s="472"/>
      <c r="E455" s="473"/>
      <c r="F455" s="473"/>
      <c r="G455" s="473"/>
      <c r="H455" s="474"/>
      <c r="I455" s="474"/>
      <c r="J455" s="475"/>
      <c r="M455" s="477"/>
      <c r="O455" s="5"/>
      <c r="P455" s="478"/>
    </row>
    <row r="456" spans="2:16" s="476" customFormat="1" ht="15.75" customHeight="1">
      <c r="B456" s="479"/>
      <c r="C456" s="472"/>
      <c r="D456" s="472"/>
      <c r="E456" s="473"/>
      <c r="F456" s="473"/>
      <c r="G456" s="473"/>
      <c r="H456" s="474"/>
      <c r="I456" s="474"/>
      <c r="J456" s="475"/>
      <c r="M456" s="477"/>
      <c r="O456" s="5"/>
      <c r="P456" s="478"/>
    </row>
    <row r="457" spans="2:16" s="476" customFormat="1" ht="15.75" customHeight="1">
      <c r="B457" s="479"/>
      <c r="C457" s="472"/>
      <c r="D457" s="472"/>
      <c r="E457" s="473"/>
      <c r="F457" s="473"/>
      <c r="G457" s="473"/>
      <c r="H457" s="474"/>
      <c r="I457" s="474"/>
      <c r="J457" s="475"/>
      <c r="M457" s="477"/>
      <c r="O457" s="5"/>
      <c r="P457" s="478"/>
    </row>
    <row r="458" spans="2:16" s="476" customFormat="1" ht="15.75" customHeight="1">
      <c r="B458" s="479"/>
      <c r="C458" s="472"/>
      <c r="D458" s="472"/>
      <c r="E458" s="473"/>
      <c r="F458" s="473"/>
      <c r="G458" s="473"/>
      <c r="H458" s="474"/>
      <c r="I458" s="474"/>
      <c r="J458" s="475"/>
      <c r="M458" s="477"/>
      <c r="O458" s="5"/>
      <c r="P458" s="478"/>
    </row>
    <row r="459" spans="2:16" s="476" customFormat="1" ht="15.75" customHeight="1">
      <c r="B459" s="479"/>
      <c r="C459" s="472"/>
      <c r="D459" s="472"/>
      <c r="E459" s="473"/>
      <c r="F459" s="473"/>
      <c r="G459" s="473"/>
      <c r="H459" s="474"/>
      <c r="I459" s="474"/>
      <c r="J459" s="475"/>
      <c r="M459" s="477"/>
      <c r="O459" s="5"/>
      <c r="P459" s="478"/>
    </row>
    <row r="460" spans="2:16" s="476" customFormat="1" ht="15.75" customHeight="1">
      <c r="B460" s="479"/>
      <c r="C460" s="472"/>
      <c r="D460" s="472"/>
      <c r="E460" s="473"/>
      <c r="F460" s="473"/>
      <c r="G460" s="473"/>
      <c r="H460" s="474"/>
      <c r="I460" s="474"/>
      <c r="J460" s="475"/>
      <c r="M460" s="477"/>
      <c r="O460" s="5"/>
      <c r="P460" s="478"/>
    </row>
    <row r="461" spans="2:16" s="476" customFormat="1" ht="15.75" customHeight="1">
      <c r="B461" s="479"/>
      <c r="C461" s="472"/>
      <c r="D461" s="472"/>
      <c r="E461" s="473"/>
      <c r="F461" s="473"/>
      <c r="G461" s="473"/>
      <c r="H461" s="474"/>
      <c r="I461" s="474"/>
      <c r="J461" s="475"/>
      <c r="M461" s="477"/>
      <c r="O461" s="5"/>
      <c r="P461" s="478"/>
    </row>
    <row r="462" spans="2:16" s="476" customFormat="1" ht="15.75" customHeight="1">
      <c r="B462" s="479"/>
      <c r="C462" s="472"/>
      <c r="D462" s="472"/>
      <c r="E462" s="473"/>
      <c r="F462" s="473"/>
      <c r="G462" s="473"/>
      <c r="H462" s="474"/>
      <c r="I462" s="474"/>
      <c r="J462" s="475"/>
      <c r="M462" s="477"/>
      <c r="O462" s="5"/>
      <c r="P462" s="478"/>
    </row>
    <row r="463" spans="2:16" s="476" customFormat="1" ht="15.75" customHeight="1">
      <c r="B463" s="479"/>
      <c r="C463" s="472"/>
      <c r="D463" s="472"/>
      <c r="E463" s="473"/>
      <c r="F463" s="473"/>
      <c r="G463" s="473"/>
      <c r="H463" s="474"/>
      <c r="I463" s="474"/>
      <c r="J463" s="475"/>
      <c r="M463" s="477"/>
      <c r="O463" s="5"/>
      <c r="P463" s="478"/>
    </row>
    <row r="464" spans="2:16" s="476" customFormat="1" ht="15.75" customHeight="1">
      <c r="B464" s="479"/>
      <c r="C464" s="472"/>
      <c r="D464" s="472"/>
      <c r="E464" s="473"/>
      <c r="F464" s="473"/>
      <c r="G464" s="473"/>
      <c r="H464" s="474"/>
      <c r="I464" s="474"/>
      <c r="J464" s="475"/>
      <c r="M464" s="477"/>
      <c r="O464" s="5"/>
      <c r="P464" s="478"/>
    </row>
    <row r="465" spans="2:16" s="476" customFormat="1" ht="15.75" customHeight="1">
      <c r="B465" s="479"/>
      <c r="C465" s="472"/>
      <c r="D465" s="472"/>
      <c r="E465" s="473"/>
      <c r="F465" s="473"/>
      <c r="G465" s="473"/>
      <c r="H465" s="474"/>
      <c r="I465" s="474"/>
      <c r="J465" s="475"/>
      <c r="M465" s="477"/>
      <c r="O465" s="5"/>
      <c r="P465" s="478"/>
    </row>
    <row r="466" spans="2:16" s="476" customFormat="1" ht="15.75" customHeight="1">
      <c r="B466" s="479"/>
      <c r="C466" s="472"/>
      <c r="D466" s="472"/>
      <c r="E466" s="473"/>
      <c r="F466" s="473"/>
      <c r="G466" s="473"/>
      <c r="H466" s="474"/>
      <c r="I466" s="474"/>
      <c r="J466" s="475"/>
      <c r="M466" s="477"/>
      <c r="O466" s="5"/>
      <c r="P466" s="478"/>
    </row>
    <row r="467" spans="2:16" s="476" customFormat="1" ht="15.75" customHeight="1">
      <c r="B467" s="479"/>
      <c r="C467" s="472"/>
      <c r="D467" s="472"/>
      <c r="E467" s="473"/>
      <c r="F467" s="473"/>
      <c r="G467" s="473"/>
      <c r="H467" s="474"/>
      <c r="I467" s="474"/>
      <c r="J467" s="475"/>
      <c r="M467" s="477"/>
      <c r="O467" s="5"/>
      <c r="P467" s="478"/>
    </row>
    <row r="468" spans="2:16" s="476" customFormat="1" ht="15.75" customHeight="1">
      <c r="B468" s="479"/>
      <c r="C468" s="472"/>
      <c r="D468" s="472"/>
      <c r="E468" s="473"/>
      <c r="F468" s="473"/>
      <c r="G468" s="473"/>
      <c r="H468" s="474"/>
      <c r="I468" s="474"/>
      <c r="J468" s="475"/>
      <c r="M468" s="477"/>
      <c r="O468" s="5"/>
      <c r="P468" s="478"/>
    </row>
    <row r="469" spans="2:16" s="476" customFormat="1" ht="15.75" customHeight="1">
      <c r="B469" s="479"/>
      <c r="C469" s="472"/>
      <c r="D469" s="472"/>
      <c r="E469" s="473"/>
      <c r="F469" s="473"/>
      <c r="G469" s="473"/>
      <c r="H469" s="474"/>
      <c r="I469" s="474"/>
      <c r="J469" s="475"/>
      <c r="M469" s="477"/>
      <c r="O469" s="5"/>
      <c r="P469" s="478"/>
    </row>
    <row r="470" spans="2:16" s="476" customFormat="1" ht="15.75" customHeight="1">
      <c r="B470" s="479"/>
      <c r="C470" s="472"/>
      <c r="D470" s="472"/>
      <c r="E470" s="473"/>
      <c r="F470" s="473"/>
      <c r="G470" s="473"/>
      <c r="H470" s="474"/>
      <c r="I470" s="474"/>
      <c r="J470" s="475"/>
      <c r="M470" s="477"/>
      <c r="O470" s="5"/>
      <c r="P470" s="478"/>
    </row>
    <row r="471" spans="2:16" s="476" customFormat="1" ht="15.75" customHeight="1">
      <c r="B471" s="479"/>
      <c r="C471" s="472"/>
      <c r="D471" s="472"/>
      <c r="E471" s="473"/>
      <c r="F471" s="473"/>
      <c r="G471" s="473"/>
      <c r="H471" s="474"/>
      <c r="I471" s="474"/>
      <c r="J471" s="475"/>
      <c r="M471" s="477"/>
      <c r="O471" s="5"/>
      <c r="P471" s="478"/>
    </row>
    <row r="472" spans="2:16" s="476" customFormat="1" ht="15.75" customHeight="1">
      <c r="B472" s="479"/>
      <c r="C472" s="472"/>
      <c r="D472" s="472"/>
      <c r="E472" s="473"/>
      <c r="F472" s="473"/>
      <c r="G472" s="473"/>
      <c r="H472" s="474"/>
      <c r="I472" s="474"/>
      <c r="J472" s="475"/>
      <c r="M472" s="477"/>
      <c r="O472" s="5"/>
      <c r="P472" s="478"/>
    </row>
    <row r="473" spans="2:16" s="476" customFormat="1" ht="15.75" customHeight="1">
      <c r="B473" s="479"/>
      <c r="C473" s="472"/>
      <c r="D473" s="472"/>
      <c r="E473" s="473"/>
      <c r="F473" s="473"/>
      <c r="G473" s="473"/>
      <c r="H473" s="474"/>
      <c r="I473" s="474"/>
      <c r="J473" s="475"/>
      <c r="M473" s="477"/>
      <c r="O473" s="5"/>
      <c r="P473" s="478"/>
    </row>
    <row r="474" spans="2:16" s="476" customFormat="1" ht="15.75" customHeight="1">
      <c r="B474" s="479"/>
      <c r="C474" s="472"/>
      <c r="D474" s="472"/>
      <c r="E474" s="473"/>
      <c r="F474" s="473"/>
      <c r="G474" s="473"/>
      <c r="H474" s="474"/>
      <c r="I474" s="474"/>
      <c r="J474" s="475"/>
      <c r="M474" s="477"/>
      <c r="O474" s="5"/>
      <c r="P474" s="478"/>
    </row>
    <row r="475" spans="2:16" s="476" customFormat="1" ht="15.75" customHeight="1">
      <c r="B475" s="479"/>
      <c r="C475" s="472"/>
      <c r="D475" s="472"/>
      <c r="E475" s="473"/>
      <c r="F475" s="473"/>
      <c r="G475" s="473"/>
      <c r="H475" s="474"/>
      <c r="I475" s="474"/>
      <c r="J475" s="475"/>
      <c r="M475" s="477"/>
      <c r="O475" s="5"/>
      <c r="P475" s="478"/>
    </row>
    <row r="476" spans="2:16" s="476" customFormat="1" ht="15.75" customHeight="1">
      <c r="B476" s="479"/>
      <c r="C476" s="472"/>
      <c r="D476" s="472"/>
      <c r="E476" s="473"/>
      <c r="F476" s="473"/>
      <c r="G476" s="473"/>
      <c r="H476" s="474"/>
      <c r="I476" s="474"/>
      <c r="J476" s="475"/>
      <c r="M476" s="477"/>
      <c r="O476" s="5"/>
      <c r="P476" s="478"/>
    </row>
    <row r="477" spans="2:16" s="476" customFormat="1" ht="15.75" customHeight="1">
      <c r="B477" s="479"/>
      <c r="C477" s="472"/>
      <c r="D477" s="472"/>
      <c r="E477" s="473"/>
      <c r="F477" s="473"/>
      <c r="G477" s="473"/>
      <c r="H477" s="474"/>
      <c r="I477" s="474"/>
      <c r="J477" s="475"/>
      <c r="M477" s="477"/>
      <c r="O477" s="5"/>
      <c r="P477" s="478"/>
    </row>
    <row r="478" spans="2:16" s="476" customFormat="1" ht="15.75" customHeight="1">
      <c r="B478" s="479"/>
      <c r="C478" s="472"/>
      <c r="D478" s="472"/>
      <c r="E478" s="473"/>
      <c r="F478" s="473"/>
      <c r="G478" s="473"/>
      <c r="H478" s="474"/>
      <c r="I478" s="474"/>
      <c r="J478" s="475"/>
      <c r="M478" s="477"/>
      <c r="O478" s="5"/>
      <c r="P478" s="478"/>
    </row>
    <row r="479" spans="2:16" s="476" customFormat="1" ht="15.75" customHeight="1">
      <c r="B479" s="479"/>
      <c r="C479" s="472"/>
      <c r="D479" s="472"/>
      <c r="E479" s="473"/>
      <c r="F479" s="473"/>
      <c r="G479" s="473"/>
      <c r="H479" s="474"/>
      <c r="I479" s="474"/>
      <c r="J479" s="475"/>
      <c r="M479" s="477"/>
      <c r="O479" s="5"/>
      <c r="P479" s="478"/>
    </row>
    <row r="480" spans="2:16" s="476" customFormat="1" ht="15.75" customHeight="1">
      <c r="B480" s="479"/>
      <c r="C480" s="472"/>
      <c r="D480" s="472"/>
      <c r="E480" s="473"/>
      <c r="F480" s="473"/>
      <c r="G480" s="473"/>
      <c r="H480" s="474"/>
      <c r="I480" s="474"/>
      <c r="J480" s="475"/>
      <c r="M480" s="477"/>
      <c r="O480" s="5"/>
      <c r="P480" s="478"/>
    </row>
    <row r="481" spans="2:16" s="476" customFormat="1" ht="15.75" customHeight="1">
      <c r="B481" s="479"/>
      <c r="C481" s="472"/>
      <c r="D481" s="472"/>
      <c r="E481" s="473"/>
      <c r="F481" s="473"/>
      <c r="G481" s="473"/>
      <c r="H481" s="474"/>
      <c r="I481" s="474"/>
      <c r="J481" s="475"/>
      <c r="M481" s="477"/>
      <c r="O481" s="5"/>
      <c r="P481" s="478"/>
    </row>
    <row r="482" spans="2:16" s="476" customFormat="1" ht="15.75" customHeight="1">
      <c r="B482" s="479"/>
      <c r="C482" s="472"/>
      <c r="D482" s="472"/>
      <c r="E482" s="473"/>
      <c r="F482" s="473"/>
      <c r="G482" s="473"/>
      <c r="H482" s="474"/>
      <c r="I482" s="474"/>
      <c r="J482" s="475"/>
      <c r="M482" s="477"/>
      <c r="O482" s="5"/>
      <c r="P482" s="478"/>
    </row>
    <row r="483" spans="2:16" s="476" customFormat="1" ht="15.75" customHeight="1">
      <c r="B483" s="479"/>
      <c r="C483" s="472"/>
      <c r="D483" s="472"/>
      <c r="E483" s="473"/>
      <c r="F483" s="473"/>
      <c r="G483" s="473"/>
      <c r="H483" s="474"/>
      <c r="I483" s="474"/>
      <c r="J483" s="475"/>
      <c r="M483" s="477"/>
      <c r="O483" s="5"/>
      <c r="P483" s="478"/>
    </row>
    <row r="484" spans="2:16" s="476" customFormat="1" ht="15.75" customHeight="1">
      <c r="B484" s="479"/>
      <c r="C484" s="472"/>
      <c r="D484" s="472"/>
      <c r="E484" s="473"/>
      <c r="F484" s="473"/>
      <c r="G484" s="473"/>
      <c r="H484" s="474"/>
      <c r="I484" s="474"/>
      <c r="J484" s="475"/>
      <c r="M484" s="477"/>
      <c r="O484" s="5"/>
      <c r="P484" s="478"/>
    </row>
    <row r="485" spans="2:16" s="476" customFormat="1" ht="15.75" customHeight="1">
      <c r="B485" s="479"/>
      <c r="C485" s="472"/>
      <c r="D485" s="472"/>
      <c r="E485" s="473"/>
      <c r="F485" s="473"/>
      <c r="G485" s="473"/>
      <c r="H485" s="474"/>
      <c r="I485" s="474"/>
      <c r="J485" s="475"/>
      <c r="M485" s="477"/>
      <c r="O485" s="5"/>
      <c r="P485" s="478"/>
    </row>
    <row r="486" spans="2:16" s="476" customFormat="1" ht="15.75" customHeight="1">
      <c r="B486" s="479"/>
      <c r="C486" s="472"/>
      <c r="D486" s="472"/>
      <c r="E486" s="473"/>
      <c r="F486" s="473"/>
      <c r="G486" s="473"/>
      <c r="H486" s="474"/>
      <c r="I486" s="474"/>
      <c r="J486" s="475"/>
      <c r="M486" s="477"/>
      <c r="O486" s="5"/>
      <c r="P486" s="478"/>
    </row>
    <row r="487" spans="2:16" s="476" customFormat="1" ht="15.75" customHeight="1">
      <c r="B487" s="479"/>
      <c r="C487" s="472"/>
      <c r="D487" s="472"/>
      <c r="E487" s="473"/>
      <c r="F487" s="473"/>
      <c r="G487" s="473"/>
      <c r="H487" s="474"/>
      <c r="I487" s="474"/>
      <c r="J487" s="475"/>
      <c r="M487" s="477"/>
      <c r="O487" s="5"/>
      <c r="P487" s="478"/>
    </row>
    <row r="488" spans="2:16" s="476" customFormat="1" ht="15.75" customHeight="1">
      <c r="B488" s="479"/>
      <c r="C488" s="472"/>
      <c r="D488" s="472"/>
      <c r="E488" s="473"/>
      <c r="F488" s="473"/>
      <c r="G488" s="473"/>
      <c r="H488" s="474"/>
      <c r="I488" s="474"/>
      <c r="J488" s="475"/>
      <c r="M488" s="477"/>
      <c r="O488" s="5"/>
      <c r="P488" s="478"/>
    </row>
    <row r="489" spans="2:16" s="476" customFormat="1" ht="15.75" customHeight="1">
      <c r="B489" s="479"/>
      <c r="C489" s="472"/>
      <c r="D489" s="472"/>
      <c r="E489" s="473"/>
      <c r="F489" s="473"/>
      <c r="G489" s="473"/>
      <c r="H489" s="474"/>
      <c r="I489" s="474"/>
      <c r="J489" s="475"/>
      <c r="M489" s="477"/>
      <c r="O489" s="5"/>
      <c r="P489" s="478"/>
    </row>
    <row r="490" spans="2:16" s="476" customFormat="1" ht="15.75" customHeight="1">
      <c r="B490" s="479"/>
      <c r="C490" s="472"/>
      <c r="D490" s="472"/>
      <c r="E490" s="473"/>
      <c r="F490" s="473"/>
      <c r="G490" s="473"/>
      <c r="H490" s="474"/>
      <c r="I490" s="474"/>
      <c r="J490" s="475"/>
      <c r="M490" s="477"/>
      <c r="O490" s="5"/>
      <c r="P490" s="478"/>
    </row>
    <row r="491" spans="2:16" s="476" customFormat="1" ht="15.75" customHeight="1">
      <c r="B491" s="479"/>
      <c r="C491" s="472"/>
      <c r="D491" s="472"/>
      <c r="E491" s="473"/>
      <c r="F491" s="473"/>
      <c r="G491" s="473"/>
      <c r="H491" s="474"/>
      <c r="I491" s="474"/>
      <c r="J491" s="475"/>
      <c r="M491" s="477"/>
      <c r="O491" s="5"/>
      <c r="P491" s="478"/>
    </row>
    <row r="492" spans="2:16" s="476" customFormat="1" ht="15.75" customHeight="1">
      <c r="B492" s="479"/>
      <c r="C492" s="472"/>
      <c r="D492" s="472"/>
      <c r="E492" s="473"/>
      <c r="F492" s="473"/>
      <c r="G492" s="473"/>
      <c r="H492" s="474"/>
      <c r="I492" s="474"/>
      <c r="J492" s="475"/>
      <c r="M492" s="477"/>
      <c r="O492" s="5"/>
      <c r="P492" s="478"/>
    </row>
    <row r="493" spans="2:16" s="476" customFormat="1" ht="15.75" customHeight="1">
      <c r="B493" s="479"/>
      <c r="C493" s="472"/>
      <c r="D493" s="472"/>
      <c r="E493" s="473"/>
      <c r="F493" s="473"/>
      <c r="G493" s="473"/>
      <c r="H493" s="474"/>
      <c r="I493" s="474"/>
      <c r="J493" s="475"/>
      <c r="M493" s="477"/>
      <c r="O493" s="5"/>
      <c r="P493" s="478"/>
    </row>
    <row r="494" spans="2:16" s="476" customFormat="1" ht="15.75" customHeight="1">
      <c r="B494" s="479"/>
      <c r="C494" s="472"/>
      <c r="D494" s="472"/>
      <c r="E494" s="473"/>
      <c r="F494" s="473"/>
      <c r="G494" s="473"/>
      <c r="H494" s="474"/>
      <c r="I494" s="474"/>
      <c r="J494" s="475"/>
      <c r="M494" s="477"/>
      <c r="O494" s="5"/>
      <c r="P494" s="478"/>
    </row>
    <row r="495" spans="2:16" s="476" customFormat="1" ht="15.75" customHeight="1">
      <c r="B495" s="479"/>
      <c r="C495" s="472"/>
      <c r="D495" s="472"/>
      <c r="E495" s="473"/>
      <c r="F495" s="473"/>
      <c r="G495" s="473"/>
      <c r="H495" s="474"/>
      <c r="I495" s="474"/>
      <c r="J495" s="475"/>
      <c r="M495" s="477"/>
      <c r="O495" s="5"/>
      <c r="P495" s="478"/>
    </row>
    <row r="496" spans="2:16" s="476" customFormat="1" ht="15.75" customHeight="1">
      <c r="B496" s="479"/>
      <c r="C496" s="472"/>
      <c r="D496" s="472"/>
      <c r="E496" s="473"/>
      <c r="F496" s="473"/>
      <c r="G496" s="473"/>
      <c r="H496" s="474"/>
      <c r="I496" s="474"/>
      <c r="J496" s="475"/>
      <c r="M496" s="477"/>
      <c r="O496" s="5"/>
      <c r="P496" s="478"/>
    </row>
    <row r="497" spans="1:20" s="476" customFormat="1" ht="15.75" customHeight="1">
      <c r="B497" s="479"/>
      <c r="C497" s="472"/>
      <c r="D497" s="472"/>
      <c r="E497" s="473"/>
      <c r="F497" s="473"/>
      <c r="G497" s="473"/>
      <c r="H497" s="474"/>
      <c r="I497" s="474"/>
      <c r="J497" s="475"/>
      <c r="M497" s="477"/>
      <c r="O497" s="5"/>
      <c r="P497" s="478"/>
    </row>
    <row r="498" spans="1:20" s="476" customFormat="1" ht="15.75" customHeight="1">
      <c r="B498" s="479"/>
      <c r="C498" s="472"/>
      <c r="D498" s="472"/>
      <c r="E498" s="473"/>
      <c r="F498" s="473"/>
      <c r="G498" s="473"/>
      <c r="H498" s="474"/>
      <c r="I498" s="474"/>
      <c r="J498" s="475"/>
      <c r="M498" s="477"/>
      <c r="O498" s="5"/>
      <c r="P498" s="478"/>
    </row>
    <row r="499" spans="1:20" s="476" customFormat="1" ht="15.75" customHeight="1">
      <c r="B499" s="479"/>
      <c r="C499" s="472"/>
      <c r="D499" s="472"/>
      <c r="E499" s="473"/>
      <c r="F499" s="473"/>
      <c r="G499" s="473"/>
      <c r="H499" s="474"/>
      <c r="I499" s="474"/>
      <c r="J499" s="475"/>
      <c r="M499" s="477"/>
      <c r="O499" s="5"/>
      <c r="P499" s="478"/>
    </row>
    <row r="500" spans="1:20" s="476" customFormat="1" ht="15.75" customHeight="1">
      <c r="B500" s="479"/>
      <c r="C500" s="472"/>
      <c r="D500" s="472"/>
      <c r="E500" s="473"/>
      <c r="F500" s="473"/>
      <c r="G500" s="473"/>
      <c r="H500" s="474"/>
      <c r="I500" s="474"/>
      <c r="J500" s="475"/>
      <c r="M500" s="477"/>
      <c r="O500" s="5"/>
      <c r="P500" s="478"/>
    </row>
    <row r="501" spans="1:20" s="476" customFormat="1" ht="15.75" customHeight="1">
      <c r="B501" s="479"/>
      <c r="C501" s="472"/>
      <c r="D501" s="472"/>
      <c r="E501" s="473"/>
      <c r="F501" s="473"/>
      <c r="G501" s="473"/>
      <c r="H501" s="474"/>
      <c r="I501" s="474"/>
      <c r="J501" s="475"/>
      <c r="M501" s="477"/>
      <c r="O501" s="5"/>
      <c r="P501" s="478"/>
    </row>
    <row r="502" spans="1:20" s="476" customFormat="1" ht="15.75" customHeight="1">
      <c r="B502" s="479"/>
      <c r="C502" s="472"/>
      <c r="D502" s="472"/>
      <c r="E502" s="473"/>
      <c r="F502" s="473"/>
      <c r="G502" s="473"/>
      <c r="H502" s="474"/>
      <c r="I502" s="474"/>
      <c r="J502" s="475"/>
      <c r="M502" s="477"/>
      <c r="O502" s="5"/>
      <c r="P502" s="478"/>
    </row>
    <row r="503" spans="1:20" s="476" customFormat="1" ht="15.75" customHeight="1">
      <c r="B503" s="479"/>
      <c r="C503" s="472"/>
      <c r="D503" s="472"/>
      <c r="E503" s="473"/>
      <c r="F503" s="473"/>
      <c r="G503" s="473"/>
      <c r="H503" s="474"/>
      <c r="I503" s="474"/>
      <c r="J503" s="475"/>
      <c r="M503" s="477"/>
      <c r="O503" s="5"/>
      <c r="P503" s="478"/>
    </row>
    <row r="504" spans="1:20" s="476" customFormat="1" ht="15.75" customHeight="1">
      <c r="B504" s="479"/>
      <c r="C504" s="472"/>
      <c r="D504" s="472"/>
      <c r="E504" s="473"/>
      <c r="F504" s="473"/>
      <c r="G504" s="473"/>
      <c r="H504" s="474"/>
      <c r="I504" s="474"/>
      <c r="J504" s="475"/>
      <c r="M504" s="477"/>
      <c r="O504" s="5"/>
      <c r="P504" s="478"/>
    </row>
    <row r="505" spans="1:20" s="476" customFormat="1" ht="15.75" customHeight="1">
      <c r="B505" s="479"/>
      <c r="C505" s="472"/>
      <c r="D505" s="472"/>
      <c r="E505" s="473"/>
      <c r="F505" s="473"/>
      <c r="G505" s="473"/>
      <c r="H505" s="474"/>
      <c r="I505" s="474"/>
      <c r="J505" s="475"/>
      <c r="M505" s="477"/>
      <c r="O505" s="5"/>
      <c r="P505" s="8"/>
    </row>
    <row r="506" spans="1:20" s="476" customFormat="1" ht="15.75" customHeight="1">
      <c r="B506" s="479"/>
      <c r="C506" s="472"/>
      <c r="D506" s="472"/>
      <c r="E506" s="473"/>
      <c r="F506" s="473"/>
      <c r="G506" s="473"/>
      <c r="H506" s="474"/>
      <c r="I506" s="474"/>
      <c r="J506" s="475"/>
      <c r="M506" s="2"/>
      <c r="O506" s="5"/>
      <c r="P506" s="8"/>
    </row>
    <row r="507" spans="1:20" s="476" customFormat="1" ht="15.75" customHeight="1">
      <c r="B507" s="479"/>
      <c r="C507" s="472"/>
      <c r="D507" s="472"/>
      <c r="E507" s="473"/>
      <c r="F507" s="473"/>
      <c r="G507" s="473"/>
      <c r="H507" s="474"/>
      <c r="I507" s="474"/>
      <c r="J507" s="475"/>
      <c r="M507" s="2"/>
      <c r="O507" s="5"/>
      <c r="P507" s="8"/>
    </row>
    <row r="508" spans="1:20" s="127" customFormat="1" ht="15.75" customHeight="1">
      <c r="A508" s="4"/>
      <c r="B508" s="479"/>
      <c r="C508" s="472"/>
      <c r="D508" s="472"/>
      <c r="E508" s="473"/>
      <c r="F508" s="473"/>
      <c r="G508" s="473"/>
      <c r="H508" s="474"/>
      <c r="I508" s="474"/>
      <c r="J508" s="475"/>
      <c r="K508" s="1"/>
      <c r="L508" s="1"/>
      <c r="M508" s="2"/>
      <c r="N508" s="1"/>
      <c r="O508" s="5"/>
      <c r="P508" s="8"/>
      <c r="Q508" s="8"/>
      <c r="R508" s="8"/>
      <c r="S508" s="8"/>
      <c r="T508" s="8"/>
    </row>
    <row r="509" spans="1:20" s="127" customFormat="1" ht="15.75" customHeight="1">
      <c r="A509" s="4"/>
      <c r="B509" s="479"/>
      <c r="C509" s="472"/>
      <c r="D509" s="472"/>
      <c r="E509" s="473"/>
      <c r="F509" s="473"/>
      <c r="G509" s="473"/>
      <c r="H509" s="474"/>
      <c r="I509" s="474"/>
      <c r="J509" s="475"/>
      <c r="K509" s="1"/>
      <c r="L509" s="1"/>
      <c r="M509" s="2"/>
      <c r="N509" s="1"/>
      <c r="O509" s="5"/>
      <c r="P509" s="8"/>
      <c r="Q509" s="8"/>
      <c r="R509" s="8"/>
      <c r="S509" s="8"/>
      <c r="T509" s="8"/>
    </row>
    <row r="510" spans="1:20" s="127" customFormat="1" ht="15.75" customHeight="1">
      <c r="A510" s="4"/>
      <c r="B510" s="479"/>
      <c r="C510" s="472"/>
      <c r="D510" s="472"/>
      <c r="E510" s="473"/>
      <c r="F510" s="473"/>
      <c r="G510" s="473"/>
      <c r="H510" s="474"/>
      <c r="I510" s="474"/>
      <c r="J510" s="475"/>
      <c r="K510" s="1"/>
      <c r="L510" s="1"/>
      <c r="M510" s="2"/>
      <c r="N510" s="1"/>
      <c r="O510" s="5"/>
      <c r="P510" s="8"/>
      <c r="Q510" s="8"/>
      <c r="R510" s="8"/>
      <c r="S510" s="8"/>
      <c r="T510" s="8"/>
    </row>
    <row r="511" spans="1:20" s="127" customFormat="1" ht="15.75" customHeight="1">
      <c r="A511" s="4"/>
      <c r="B511" s="479"/>
      <c r="C511" s="472"/>
      <c r="D511" s="472"/>
      <c r="E511" s="473"/>
      <c r="F511" s="473"/>
      <c r="G511" s="473"/>
      <c r="H511" s="474"/>
      <c r="I511" s="474"/>
      <c r="J511" s="475"/>
      <c r="K511" s="1"/>
      <c r="L511" s="1"/>
      <c r="M511" s="2"/>
      <c r="N511" s="1"/>
      <c r="O511" s="5"/>
      <c r="P511" s="8"/>
      <c r="Q511" s="8"/>
      <c r="R511" s="8"/>
      <c r="S511" s="8"/>
      <c r="T511" s="8"/>
    </row>
    <row r="512" spans="1:20" s="127" customFormat="1" ht="15.75" customHeight="1">
      <c r="A512" s="4"/>
      <c r="B512" s="479"/>
      <c r="C512" s="472"/>
      <c r="D512" s="472"/>
      <c r="E512" s="473"/>
      <c r="F512" s="473"/>
      <c r="G512" s="473"/>
      <c r="H512" s="474"/>
      <c r="I512" s="474"/>
      <c r="J512" s="475"/>
      <c r="K512" s="1"/>
      <c r="L512" s="1"/>
      <c r="M512" s="2"/>
      <c r="N512" s="1"/>
      <c r="O512" s="5"/>
      <c r="P512" s="8"/>
      <c r="Q512" s="8"/>
      <c r="R512" s="8"/>
      <c r="S512" s="8"/>
      <c r="T512" s="8"/>
    </row>
    <row r="513" spans="1:20" s="127" customFormat="1" ht="15.75" customHeight="1">
      <c r="A513" s="4"/>
      <c r="B513" s="479"/>
      <c r="C513" s="472"/>
      <c r="D513" s="472"/>
      <c r="E513" s="473"/>
      <c r="F513" s="473"/>
      <c r="G513" s="473"/>
      <c r="H513" s="474"/>
      <c r="I513" s="474"/>
      <c r="J513" s="475"/>
      <c r="K513" s="1"/>
      <c r="L513" s="1"/>
      <c r="M513" s="2"/>
      <c r="N513" s="1"/>
      <c r="O513" s="5"/>
      <c r="P513" s="8"/>
      <c r="Q513" s="8"/>
      <c r="R513" s="8"/>
      <c r="S513" s="8"/>
      <c r="T513" s="8"/>
    </row>
    <row r="514" spans="1:20" s="127" customFormat="1" ht="15.75" customHeight="1">
      <c r="A514" s="4"/>
      <c r="B514" s="479"/>
      <c r="C514" s="472"/>
      <c r="D514" s="472"/>
      <c r="E514" s="473"/>
      <c r="F514" s="473"/>
      <c r="G514" s="473"/>
      <c r="H514" s="474"/>
      <c r="I514" s="474"/>
      <c r="J514" s="475"/>
      <c r="K514" s="1"/>
      <c r="L514" s="1"/>
      <c r="M514" s="2"/>
      <c r="N514" s="1"/>
      <c r="O514" s="5"/>
      <c r="P514" s="8"/>
      <c r="Q514" s="8"/>
      <c r="R514" s="8"/>
      <c r="S514" s="8"/>
      <c r="T514" s="8"/>
    </row>
    <row r="515" spans="1:20" s="127" customFormat="1" ht="15.75" customHeight="1">
      <c r="A515" s="4"/>
      <c r="B515" s="471"/>
      <c r="C515" s="472"/>
      <c r="D515" s="472"/>
      <c r="E515" s="473"/>
      <c r="F515" s="473"/>
      <c r="G515" s="473"/>
      <c r="H515" s="474"/>
      <c r="I515" s="474"/>
      <c r="J515" s="475"/>
      <c r="K515" s="1"/>
      <c r="L515" s="1"/>
      <c r="M515" s="2"/>
      <c r="N515" s="1"/>
      <c r="O515" s="5"/>
      <c r="P515" s="8"/>
      <c r="Q515" s="8"/>
      <c r="R515" s="8"/>
      <c r="S515" s="8"/>
      <c r="T515" s="8"/>
    </row>
    <row r="516" spans="1:20" s="127" customFormat="1" ht="15.75" customHeight="1">
      <c r="A516" s="4"/>
      <c r="B516" s="471"/>
      <c r="C516" s="1"/>
      <c r="D516" s="1"/>
      <c r="E516" s="1"/>
      <c r="F516" s="1"/>
      <c r="G516" s="1"/>
      <c r="H516" s="450"/>
      <c r="I516" s="450"/>
      <c r="J516" s="481"/>
      <c r="K516" s="1"/>
      <c r="L516" s="1"/>
      <c r="M516" s="2"/>
      <c r="N516" s="1"/>
      <c r="O516" s="5"/>
      <c r="P516" s="8"/>
      <c r="Q516" s="8"/>
      <c r="R516" s="8"/>
      <c r="S516" s="8"/>
      <c r="T516" s="8"/>
    </row>
    <row r="517" spans="1:20" s="127" customFormat="1" ht="15.75" customHeight="1">
      <c r="A517" s="4"/>
      <c r="B517" s="471"/>
      <c r="C517" s="1"/>
      <c r="D517" s="1"/>
      <c r="E517" s="1"/>
      <c r="F517" s="1"/>
      <c r="G517" s="1"/>
      <c r="H517" s="450"/>
      <c r="I517" s="450"/>
      <c r="J517" s="481"/>
      <c r="K517" s="1"/>
      <c r="L517" s="1"/>
      <c r="M517" s="2"/>
      <c r="N517" s="1"/>
      <c r="O517" s="5"/>
      <c r="P517" s="8"/>
      <c r="Q517" s="8"/>
      <c r="R517" s="8"/>
      <c r="S517" s="8"/>
      <c r="T517" s="8"/>
    </row>
    <row r="518" spans="1:20" s="127" customFormat="1" ht="15.75" customHeight="1">
      <c r="A518" s="4"/>
      <c r="B518" s="471"/>
      <c r="C518" s="1"/>
      <c r="D518" s="1"/>
      <c r="E518" s="1"/>
      <c r="F518" s="1"/>
      <c r="G518" s="1"/>
      <c r="H518" s="450"/>
      <c r="I518" s="450"/>
      <c r="J518" s="481"/>
      <c r="K518" s="1"/>
      <c r="L518" s="1"/>
      <c r="M518" s="2"/>
      <c r="N518" s="1"/>
      <c r="O518" s="5"/>
      <c r="P518" s="8"/>
      <c r="Q518" s="8"/>
      <c r="R518" s="8"/>
      <c r="S518" s="8"/>
      <c r="T518" s="8"/>
    </row>
    <row r="519" spans="1:20" s="127" customFormat="1" ht="15.75" customHeight="1">
      <c r="A519" s="4"/>
      <c r="B519" s="471"/>
      <c r="C519" s="1"/>
      <c r="D519" s="1"/>
      <c r="E519" s="1"/>
      <c r="F519" s="1"/>
      <c r="G519" s="1"/>
      <c r="H519" s="450"/>
      <c r="I519" s="450"/>
      <c r="J519" s="481"/>
      <c r="K519" s="1"/>
      <c r="L519" s="1"/>
      <c r="M519" s="2"/>
      <c r="N519" s="1"/>
      <c r="O519" s="5"/>
      <c r="P519" s="8"/>
      <c r="Q519" s="8"/>
      <c r="R519" s="8"/>
      <c r="S519" s="8"/>
      <c r="T519" s="8"/>
    </row>
    <row r="520" spans="1:20" s="127" customFormat="1" ht="15.75" customHeight="1">
      <c r="A520" s="4"/>
      <c r="B520" s="471"/>
      <c r="C520" s="1"/>
      <c r="D520" s="1"/>
      <c r="E520" s="1"/>
      <c r="F520" s="1"/>
      <c r="G520" s="1"/>
      <c r="H520" s="450"/>
      <c r="I520" s="450"/>
      <c r="J520" s="481"/>
      <c r="K520" s="1"/>
      <c r="L520" s="1"/>
      <c r="M520" s="2"/>
      <c r="N520" s="1"/>
      <c r="O520" s="5"/>
      <c r="P520" s="8"/>
      <c r="Q520" s="8"/>
      <c r="R520" s="8"/>
      <c r="S520" s="8"/>
      <c r="T520" s="8"/>
    </row>
    <row r="521" spans="1:20" s="127" customFormat="1" ht="15.75" customHeight="1">
      <c r="A521" s="4"/>
      <c r="B521" s="471"/>
      <c r="C521" s="1"/>
      <c r="D521" s="1"/>
      <c r="E521" s="1"/>
      <c r="F521" s="1"/>
      <c r="G521" s="1"/>
      <c r="H521" s="450"/>
      <c r="I521" s="450"/>
      <c r="J521" s="481"/>
      <c r="K521" s="1"/>
      <c r="L521" s="1"/>
      <c r="M521" s="2"/>
      <c r="N521" s="1"/>
      <c r="O521" s="5"/>
      <c r="P521" s="8"/>
      <c r="Q521" s="8"/>
      <c r="R521" s="8"/>
      <c r="S521" s="8"/>
      <c r="T521" s="8"/>
    </row>
    <row r="522" spans="1:20" s="127" customFormat="1" ht="15.75" customHeight="1">
      <c r="A522" s="4"/>
      <c r="B522" s="471"/>
      <c r="C522" s="1"/>
      <c r="D522" s="1"/>
      <c r="E522" s="1"/>
      <c r="F522" s="1"/>
      <c r="G522" s="1"/>
      <c r="H522" s="450"/>
      <c r="I522" s="450"/>
      <c r="J522" s="481"/>
      <c r="K522" s="1"/>
      <c r="L522" s="1"/>
      <c r="M522" s="2"/>
      <c r="N522" s="1"/>
      <c r="O522" s="5"/>
      <c r="P522" s="8"/>
      <c r="Q522" s="8"/>
      <c r="R522" s="8"/>
      <c r="S522" s="8"/>
      <c r="T522" s="8"/>
    </row>
    <row r="523" spans="1:20" s="127" customFormat="1" ht="15.75" customHeight="1">
      <c r="A523" s="4"/>
      <c r="B523" s="471"/>
      <c r="C523" s="1"/>
      <c r="D523" s="1"/>
      <c r="E523" s="1"/>
      <c r="F523" s="1"/>
      <c r="G523" s="1"/>
      <c r="H523" s="450"/>
      <c r="I523" s="450"/>
      <c r="J523" s="481"/>
      <c r="K523" s="1"/>
      <c r="L523" s="1"/>
      <c r="M523" s="2"/>
      <c r="N523" s="1"/>
      <c r="O523" s="5"/>
      <c r="P523" s="8"/>
      <c r="Q523" s="8"/>
      <c r="R523" s="8"/>
      <c r="S523" s="8"/>
      <c r="T523" s="8"/>
    </row>
    <row r="524" spans="1:20" s="127" customFormat="1" ht="15.75" customHeight="1">
      <c r="A524" s="4"/>
      <c r="B524" s="471"/>
      <c r="C524" s="1"/>
      <c r="D524" s="1"/>
      <c r="E524" s="1"/>
      <c r="F524" s="1"/>
      <c r="G524" s="1"/>
      <c r="H524" s="450"/>
      <c r="I524" s="450"/>
      <c r="J524" s="481"/>
      <c r="K524" s="1"/>
      <c r="L524" s="1"/>
      <c r="M524" s="2"/>
      <c r="N524" s="1"/>
      <c r="O524" s="5"/>
      <c r="P524" s="8"/>
      <c r="Q524" s="8"/>
      <c r="R524" s="8"/>
      <c r="S524" s="8"/>
      <c r="T524" s="8"/>
    </row>
    <row r="525" spans="1:20" s="127" customFormat="1" ht="15.75" customHeight="1">
      <c r="A525" s="4"/>
      <c r="B525" s="471"/>
      <c r="C525" s="1"/>
      <c r="D525" s="1"/>
      <c r="E525" s="1"/>
      <c r="F525" s="1"/>
      <c r="G525" s="1"/>
      <c r="H525" s="450"/>
      <c r="I525" s="450"/>
      <c r="J525" s="481"/>
      <c r="K525" s="1"/>
      <c r="L525" s="1"/>
      <c r="M525" s="2"/>
      <c r="N525" s="1"/>
      <c r="O525" s="5"/>
      <c r="P525" s="8"/>
      <c r="Q525" s="8"/>
      <c r="R525" s="8"/>
      <c r="S525" s="8"/>
      <c r="T525" s="8"/>
    </row>
    <row r="526" spans="1:20" s="127" customFormat="1" ht="15.75" customHeight="1">
      <c r="A526" s="4"/>
      <c r="B526" s="471"/>
      <c r="C526" s="1"/>
      <c r="D526" s="1"/>
      <c r="E526" s="1"/>
      <c r="F526" s="1"/>
      <c r="G526" s="1"/>
      <c r="H526" s="450"/>
      <c r="I526" s="450"/>
      <c r="J526" s="481"/>
      <c r="K526" s="1"/>
      <c r="L526" s="1"/>
      <c r="M526" s="2"/>
      <c r="N526" s="1"/>
      <c r="O526" s="5"/>
      <c r="P526" s="8"/>
      <c r="Q526" s="8"/>
      <c r="R526" s="8"/>
      <c r="S526" s="8"/>
      <c r="T526" s="8"/>
    </row>
    <row r="527" spans="1:20" s="127" customFormat="1" ht="15.75" customHeight="1">
      <c r="A527" s="4"/>
      <c r="B527" s="471"/>
      <c r="C527" s="1"/>
      <c r="D527" s="1"/>
      <c r="E527" s="1"/>
      <c r="F527" s="1"/>
      <c r="G527" s="1"/>
      <c r="H527" s="450"/>
      <c r="I527" s="450"/>
      <c r="J527" s="481"/>
      <c r="K527" s="1"/>
      <c r="L527" s="1"/>
      <c r="M527" s="2"/>
      <c r="N527" s="1"/>
      <c r="O527" s="5"/>
      <c r="P527" s="8"/>
      <c r="Q527" s="8"/>
      <c r="R527" s="8"/>
      <c r="S527" s="8"/>
      <c r="T527" s="8"/>
    </row>
    <row r="528" spans="1:20" s="127" customFormat="1" ht="15.75" customHeight="1">
      <c r="A528" s="4"/>
      <c r="B528" s="471"/>
      <c r="C528" s="1"/>
      <c r="D528" s="1"/>
      <c r="E528" s="1"/>
      <c r="F528" s="1"/>
      <c r="G528" s="1"/>
      <c r="H528" s="450"/>
      <c r="I528" s="450"/>
      <c r="J528" s="481"/>
      <c r="K528" s="1"/>
      <c r="L528" s="1"/>
      <c r="M528" s="2"/>
      <c r="N528" s="1"/>
      <c r="O528" s="5"/>
      <c r="P528" s="8"/>
      <c r="Q528" s="8"/>
      <c r="R528" s="8"/>
      <c r="S528" s="8"/>
      <c r="T528" s="8"/>
    </row>
    <row r="529" spans="1:20" s="127" customFormat="1" ht="15.75" customHeight="1">
      <c r="A529" s="4"/>
      <c r="B529" s="471"/>
      <c r="C529" s="1"/>
      <c r="D529" s="1"/>
      <c r="E529" s="1"/>
      <c r="F529" s="1"/>
      <c r="G529" s="1"/>
      <c r="H529" s="450"/>
      <c r="I529" s="450"/>
      <c r="J529" s="481"/>
      <c r="K529" s="1"/>
      <c r="L529" s="1"/>
      <c r="M529" s="2"/>
      <c r="N529" s="1"/>
      <c r="O529" s="5"/>
      <c r="P529" s="8"/>
      <c r="Q529" s="8"/>
      <c r="R529" s="8"/>
      <c r="S529" s="8"/>
      <c r="T529" s="8"/>
    </row>
    <row r="530" spans="1:20" s="127" customFormat="1" ht="15.75" customHeight="1">
      <c r="A530" s="4"/>
      <c r="B530" s="471"/>
      <c r="C530" s="1"/>
      <c r="D530" s="1"/>
      <c r="E530" s="1"/>
      <c r="F530" s="1"/>
      <c r="G530" s="1"/>
      <c r="H530" s="450"/>
      <c r="I530" s="450"/>
      <c r="J530" s="481"/>
      <c r="K530" s="1"/>
      <c r="L530" s="1"/>
      <c r="M530" s="2"/>
      <c r="N530" s="1"/>
      <c r="O530" s="5"/>
      <c r="P530" s="8"/>
      <c r="Q530" s="8"/>
      <c r="R530" s="8"/>
      <c r="S530" s="8"/>
      <c r="T530" s="8"/>
    </row>
    <row r="531" spans="1:20" s="127" customFormat="1" ht="15.75" customHeight="1">
      <c r="A531" s="4"/>
      <c r="B531" s="471"/>
      <c r="C531" s="1"/>
      <c r="D531" s="1"/>
      <c r="E531" s="1"/>
      <c r="F531" s="1"/>
      <c r="G531" s="1"/>
      <c r="H531" s="450"/>
      <c r="I531" s="450"/>
      <c r="J531" s="481"/>
      <c r="K531" s="1"/>
      <c r="L531" s="1"/>
      <c r="M531" s="2"/>
      <c r="N531" s="1"/>
      <c r="O531" s="5"/>
      <c r="P531" s="8"/>
      <c r="Q531" s="8"/>
      <c r="R531" s="8"/>
      <c r="S531" s="8"/>
      <c r="T531" s="8"/>
    </row>
    <row r="532" spans="1:20" s="127" customFormat="1" ht="15.75" customHeight="1">
      <c r="A532" s="4"/>
      <c r="B532" s="471"/>
      <c r="C532" s="1"/>
      <c r="D532" s="1"/>
      <c r="E532" s="1"/>
      <c r="F532" s="1"/>
      <c r="G532" s="1"/>
      <c r="H532" s="450"/>
      <c r="I532" s="450"/>
      <c r="J532" s="481"/>
      <c r="K532" s="1"/>
      <c r="L532" s="1"/>
      <c r="M532" s="2"/>
      <c r="N532" s="1"/>
      <c r="O532" s="5"/>
      <c r="P532" s="8"/>
      <c r="Q532" s="8"/>
      <c r="R532" s="8"/>
      <c r="S532" s="8"/>
      <c r="T532" s="8"/>
    </row>
    <row r="533" spans="1:20" s="127" customFormat="1" ht="15.75" customHeight="1">
      <c r="A533" s="4"/>
      <c r="B533" s="471"/>
      <c r="C533" s="1"/>
      <c r="D533" s="1"/>
      <c r="E533" s="1"/>
      <c r="F533" s="1"/>
      <c r="G533" s="1"/>
      <c r="H533" s="450"/>
      <c r="I533" s="450"/>
      <c r="J533" s="481"/>
      <c r="K533" s="1"/>
      <c r="L533" s="1"/>
      <c r="M533" s="2"/>
      <c r="N533" s="1"/>
      <c r="O533" s="5"/>
      <c r="P533" s="8"/>
      <c r="Q533" s="8"/>
      <c r="R533" s="8"/>
      <c r="S533" s="8"/>
      <c r="T533" s="8"/>
    </row>
    <row r="534" spans="1:20" s="127" customFormat="1" ht="15.75" customHeight="1">
      <c r="A534" s="4"/>
      <c r="B534" s="471"/>
      <c r="C534" s="1"/>
      <c r="D534" s="1"/>
      <c r="E534" s="1"/>
      <c r="F534" s="1"/>
      <c r="G534" s="1"/>
      <c r="H534" s="450"/>
      <c r="I534" s="450"/>
      <c r="J534" s="481"/>
      <c r="K534" s="1"/>
      <c r="L534" s="1"/>
      <c r="M534" s="2"/>
      <c r="N534" s="1"/>
      <c r="O534" s="5"/>
      <c r="P534" s="8"/>
      <c r="Q534" s="8"/>
      <c r="R534" s="8"/>
      <c r="S534" s="8"/>
      <c r="T534" s="8"/>
    </row>
    <row r="535" spans="1:20" s="127" customFormat="1" ht="15.75" customHeight="1">
      <c r="A535" s="4"/>
      <c r="B535" s="471"/>
      <c r="C535" s="1"/>
      <c r="D535" s="1"/>
      <c r="E535" s="1"/>
      <c r="F535" s="1"/>
      <c r="G535" s="1"/>
      <c r="H535" s="450"/>
      <c r="I535" s="450"/>
      <c r="J535" s="481"/>
      <c r="K535" s="1"/>
      <c r="L535" s="1"/>
      <c r="M535" s="2"/>
      <c r="N535" s="1"/>
      <c r="O535" s="5"/>
      <c r="P535" s="8"/>
      <c r="Q535" s="8"/>
      <c r="R535" s="8"/>
      <c r="S535" s="8"/>
      <c r="T535" s="8"/>
    </row>
    <row r="536" spans="1:20" s="127" customFormat="1" ht="15.75" customHeight="1">
      <c r="A536" s="4"/>
      <c r="B536" s="471"/>
      <c r="C536" s="1"/>
      <c r="D536" s="1"/>
      <c r="E536" s="1"/>
      <c r="F536" s="1"/>
      <c r="G536" s="1"/>
      <c r="H536" s="450"/>
      <c r="I536" s="450"/>
      <c r="J536" s="481"/>
      <c r="K536" s="1"/>
      <c r="L536" s="1"/>
      <c r="M536" s="2"/>
      <c r="N536" s="1"/>
      <c r="O536" s="5"/>
      <c r="P536" s="8"/>
      <c r="Q536" s="8"/>
      <c r="R536" s="8"/>
      <c r="S536" s="8"/>
      <c r="T536" s="8"/>
    </row>
    <row r="537" spans="1:20" s="127" customFormat="1" ht="15.75" customHeight="1">
      <c r="A537" s="4"/>
      <c r="B537" s="471"/>
      <c r="C537" s="1"/>
      <c r="D537" s="1"/>
      <c r="E537" s="1"/>
      <c r="F537" s="1"/>
      <c r="G537" s="1"/>
      <c r="H537" s="450"/>
      <c r="I537" s="450"/>
      <c r="J537" s="481"/>
      <c r="K537" s="1"/>
      <c r="L537" s="1"/>
      <c r="M537" s="2"/>
      <c r="N537" s="1"/>
      <c r="O537" s="5"/>
      <c r="P537" s="8"/>
      <c r="Q537" s="8"/>
      <c r="R537" s="8"/>
      <c r="S537" s="8"/>
      <c r="T537" s="8"/>
    </row>
    <row r="538" spans="1:20" s="127" customFormat="1" ht="15.75" customHeight="1">
      <c r="A538" s="4"/>
      <c r="B538" s="471"/>
      <c r="C538" s="1"/>
      <c r="D538" s="1"/>
      <c r="E538" s="1"/>
      <c r="F538" s="1"/>
      <c r="G538" s="1"/>
      <c r="H538" s="450"/>
      <c r="I538" s="450"/>
      <c r="J538" s="481"/>
      <c r="K538" s="1"/>
      <c r="L538" s="1"/>
      <c r="M538" s="2"/>
      <c r="N538" s="1"/>
      <c r="O538" s="5"/>
      <c r="P538" s="8"/>
      <c r="Q538" s="8"/>
      <c r="R538" s="8"/>
      <c r="S538" s="8"/>
      <c r="T538" s="8"/>
    </row>
    <row r="539" spans="1:20" s="127" customFormat="1" ht="15.75" customHeight="1">
      <c r="A539" s="4"/>
      <c r="B539" s="471"/>
      <c r="C539" s="1"/>
      <c r="D539" s="1"/>
      <c r="E539" s="1"/>
      <c r="F539" s="1"/>
      <c r="G539" s="1"/>
      <c r="H539" s="450"/>
      <c r="I539" s="450"/>
      <c r="J539" s="481"/>
      <c r="K539" s="1"/>
      <c r="L539" s="1"/>
      <c r="M539" s="2"/>
      <c r="N539" s="1"/>
      <c r="O539" s="5"/>
      <c r="P539" s="8"/>
      <c r="Q539" s="8"/>
      <c r="R539" s="8"/>
      <c r="S539" s="8"/>
      <c r="T539" s="8"/>
    </row>
    <row r="540" spans="1:20" s="127" customFormat="1" ht="15.75" customHeight="1">
      <c r="A540" s="4"/>
      <c r="B540" s="471"/>
      <c r="C540" s="1"/>
      <c r="D540" s="1"/>
      <c r="E540" s="1"/>
      <c r="F540" s="1"/>
      <c r="G540" s="1"/>
      <c r="H540" s="450"/>
      <c r="I540" s="450"/>
      <c r="J540" s="481"/>
      <c r="K540" s="1"/>
      <c r="L540" s="1"/>
      <c r="M540" s="2"/>
      <c r="N540" s="1"/>
      <c r="O540" s="5"/>
      <c r="P540" s="8"/>
      <c r="Q540" s="8"/>
      <c r="R540" s="8"/>
      <c r="S540" s="8"/>
      <c r="T540" s="8"/>
    </row>
    <row r="541" spans="1:20" s="127" customFormat="1" ht="15.75" customHeight="1">
      <c r="A541" s="4"/>
      <c r="B541" s="471"/>
      <c r="C541" s="1"/>
      <c r="D541" s="1"/>
      <c r="E541" s="1"/>
      <c r="F541" s="1"/>
      <c r="G541" s="1"/>
      <c r="H541" s="450"/>
      <c r="I541" s="450"/>
      <c r="J541" s="481"/>
      <c r="K541" s="1"/>
      <c r="L541" s="1"/>
      <c r="M541" s="2"/>
      <c r="N541" s="1"/>
      <c r="O541" s="5"/>
      <c r="P541" s="8"/>
      <c r="Q541" s="8"/>
      <c r="R541" s="8"/>
      <c r="S541" s="8"/>
      <c r="T541" s="8"/>
    </row>
    <row r="542" spans="1:20" s="127" customFormat="1" ht="15.75" customHeight="1">
      <c r="A542" s="4"/>
      <c r="B542" s="471"/>
      <c r="C542" s="1"/>
      <c r="D542" s="1"/>
      <c r="E542" s="1"/>
      <c r="F542" s="1"/>
      <c r="G542" s="1"/>
      <c r="H542" s="450"/>
      <c r="I542" s="450"/>
      <c r="J542" s="481"/>
      <c r="K542" s="1"/>
      <c r="L542" s="1"/>
      <c r="M542" s="2"/>
      <c r="N542" s="1"/>
      <c r="O542" s="5"/>
      <c r="P542" s="8"/>
      <c r="Q542" s="8"/>
      <c r="R542" s="8"/>
      <c r="S542" s="8"/>
      <c r="T542" s="8"/>
    </row>
    <row r="543" spans="1:20" s="127" customFormat="1" ht="15.75" customHeight="1">
      <c r="A543" s="4"/>
      <c r="B543" s="471"/>
      <c r="C543" s="1"/>
      <c r="D543" s="1"/>
      <c r="E543" s="1"/>
      <c r="F543" s="1"/>
      <c r="G543" s="1"/>
      <c r="H543" s="450"/>
      <c r="I543" s="450"/>
      <c r="J543" s="481"/>
      <c r="K543" s="1"/>
      <c r="L543" s="1"/>
      <c r="M543" s="2"/>
      <c r="N543" s="1"/>
      <c r="O543" s="5"/>
      <c r="P543" s="8"/>
      <c r="Q543" s="8"/>
      <c r="R543" s="8"/>
      <c r="S543" s="8"/>
      <c r="T543" s="8"/>
    </row>
    <row r="544" spans="1:20" s="127" customFormat="1" ht="15.75" customHeight="1">
      <c r="A544" s="4"/>
      <c r="B544" s="471"/>
      <c r="C544" s="1"/>
      <c r="D544" s="1"/>
      <c r="E544" s="1"/>
      <c r="F544" s="1"/>
      <c r="G544" s="1"/>
      <c r="H544" s="450"/>
      <c r="I544" s="450"/>
      <c r="J544" s="481"/>
      <c r="K544" s="1"/>
      <c r="L544" s="1"/>
      <c r="M544" s="2"/>
      <c r="N544" s="1"/>
      <c r="O544" s="5"/>
      <c r="P544" s="8"/>
      <c r="Q544" s="8"/>
      <c r="R544" s="8"/>
      <c r="S544" s="8"/>
      <c r="T544" s="8"/>
    </row>
    <row r="545" spans="1:20" s="127" customFormat="1" ht="15.75" customHeight="1">
      <c r="A545" s="4"/>
      <c r="B545" s="471"/>
      <c r="C545" s="1"/>
      <c r="D545" s="1"/>
      <c r="E545" s="1"/>
      <c r="F545" s="1"/>
      <c r="G545" s="1"/>
      <c r="H545" s="450"/>
      <c r="I545" s="450"/>
      <c r="J545" s="481"/>
      <c r="K545" s="1"/>
      <c r="L545" s="1"/>
      <c r="M545" s="2"/>
      <c r="N545" s="1"/>
      <c r="O545" s="5"/>
      <c r="P545" s="8"/>
      <c r="Q545" s="8"/>
      <c r="R545" s="8"/>
      <c r="S545" s="8"/>
      <c r="T545" s="8"/>
    </row>
    <row r="546" spans="1:20" s="127" customFormat="1" ht="15.75" customHeight="1">
      <c r="A546" s="4"/>
      <c r="B546" s="471"/>
      <c r="C546" s="1"/>
      <c r="D546" s="1"/>
      <c r="E546" s="1"/>
      <c r="F546" s="1"/>
      <c r="G546" s="1"/>
      <c r="H546" s="450"/>
      <c r="I546" s="450"/>
      <c r="J546" s="481"/>
      <c r="K546" s="1"/>
      <c r="L546" s="1"/>
      <c r="M546" s="2"/>
      <c r="N546" s="1"/>
      <c r="O546" s="5"/>
      <c r="P546" s="8"/>
      <c r="Q546" s="8"/>
      <c r="R546" s="8"/>
      <c r="S546" s="8"/>
      <c r="T546" s="8"/>
    </row>
    <row r="547" spans="1:20" s="127" customFormat="1" ht="15.75" customHeight="1">
      <c r="A547" s="4"/>
      <c r="B547" s="471"/>
      <c r="C547" s="1"/>
      <c r="D547" s="1"/>
      <c r="E547" s="1"/>
      <c r="F547" s="1"/>
      <c r="G547" s="1"/>
      <c r="H547" s="450"/>
      <c r="I547" s="450"/>
      <c r="J547" s="481"/>
      <c r="K547" s="1"/>
      <c r="L547" s="1"/>
      <c r="M547" s="2"/>
      <c r="N547" s="1"/>
      <c r="O547" s="5"/>
      <c r="P547" s="8"/>
      <c r="Q547" s="8"/>
      <c r="R547" s="8"/>
      <c r="S547" s="8"/>
      <c r="T547" s="8"/>
    </row>
    <row r="548" spans="1:20" s="127" customFormat="1" ht="15.75" customHeight="1">
      <c r="A548" s="4"/>
      <c r="B548" s="471"/>
      <c r="C548" s="1"/>
      <c r="D548" s="1"/>
      <c r="E548" s="1"/>
      <c r="F548" s="1"/>
      <c r="G548" s="1"/>
      <c r="H548" s="450"/>
      <c r="I548" s="450"/>
      <c r="J548" s="481"/>
      <c r="K548" s="1"/>
      <c r="L548" s="1"/>
      <c r="M548" s="2"/>
      <c r="N548" s="1"/>
      <c r="O548" s="5"/>
      <c r="P548" s="8"/>
      <c r="Q548" s="8"/>
      <c r="R548" s="8"/>
      <c r="S548" s="8"/>
      <c r="T548" s="8"/>
    </row>
    <row r="549" spans="1:20" s="127" customFormat="1" ht="15.75" customHeight="1">
      <c r="A549" s="4"/>
      <c r="B549" s="471"/>
      <c r="C549" s="1"/>
      <c r="D549" s="1"/>
      <c r="E549" s="1"/>
      <c r="F549" s="1"/>
      <c r="G549" s="1"/>
      <c r="H549" s="450"/>
      <c r="I549" s="450"/>
      <c r="J549" s="481"/>
      <c r="K549" s="1"/>
      <c r="L549" s="1"/>
      <c r="M549" s="2"/>
      <c r="N549" s="1"/>
      <c r="O549" s="5"/>
      <c r="P549" s="8"/>
      <c r="Q549" s="8"/>
      <c r="R549" s="8"/>
      <c r="S549" s="8"/>
      <c r="T549" s="8"/>
    </row>
    <row r="550" spans="1:20" s="127" customFormat="1" ht="15.75" customHeight="1">
      <c r="A550" s="4"/>
      <c r="B550" s="471"/>
      <c r="C550" s="1"/>
      <c r="D550" s="1"/>
      <c r="E550" s="1"/>
      <c r="F550" s="1"/>
      <c r="G550" s="1"/>
      <c r="H550" s="450"/>
      <c r="I550" s="450"/>
      <c r="J550" s="481"/>
      <c r="K550" s="1"/>
      <c r="L550" s="1"/>
      <c r="M550" s="2"/>
      <c r="N550" s="1"/>
      <c r="O550" s="5"/>
      <c r="P550" s="8"/>
      <c r="Q550" s="8"/>
      <c r="R550" s="8"/>
      <c r="S550" s="8"/>
      <c r="T550" s="8"/>
    </row>
    <row r="551" spans="1:20" s="127" customFormat="1" ht="15.75" customHeight="1">
      <c r="A551" s="4"/>
      <c r="B551" s="471"/>
      <c r="C551" s="1"/>
      <c r="D551" s="1"/>
      <c r="E551" s="1"/>
      <c r="F551" s="1"/>
      <c r="G551" s="1"/>
      <c r="H551" s="450"/>
      <c r="I551" s="450"/>
      <c r="J551" s="481"/>
      <c r="K551" s="1"/>
      <c r="L551" s="1"/>
      <c r="M551" s="2"/>
      <c r="N551" s="1"/>
      <c r="O551" s="5"/>
      <c r="P551" s="8"/>
      <c r="Q551" s="8"/>
      <c r="R551" s="8"/>
      <c r="S551" s="8"/>
      <c r="T551" s="8"/>
    </row>
    <row r="552" spans="1:20" s="127" customFormat="1" ht="15.75" customHeight="1">
      <c r="A552" s="4"/>
      <c r="B552" s="471"/>
      <c r="C552" s="1"/>
      <c r="D552" s="1"/>
      <c r="E552" s="1"/>
      <c r="F552" s="1"/>
      <c r="G552" s="1"/>
      <c r="H552" s="450"/>
      <c r="I552" s="450"/>
      <c r="J552" s="481"/>
      <c r="K552" s="1"/>
      <c r="L552" s="1"/>
      <c r="M552" s="2"/>
      <c r="N552" s="1"/>
      <c r="O552" s="5"/>
      <c r="P552" s="8"/>
      <c r="Q552" s="8"/>
      <c r="R552" s="8"/>
      <c r="S552" s="8"/>
      <c r="T552" s="8"/>
    </row>
    <row r="553" spans="1:20" s="127" customFormat="1" ht="15.75" customHeight="1">
      <c r="A553" s="4"/>
      <c r="B553" s="471"/>
      <c r="C553" s="1"/>
      <c r="D553" s="1"/>
      <c r="E553" s="1"/>
      <c r="F553" s="1"/>
      <c r="G553" s="1"/>
      <c r="H553" s="450"/>
      <c r="I553" s="450"/>
      <c r="J553" s="481"/>
      <c r="K553" s="1"/>
      <c r="L553" s="1"/>
      <c r="M553" s="2"/>
      <c r="N553" s="1"/>
      <c r="O553" s="5"/>
      <c r="P553" s="8"/>
      <c r="Q553" s="8"/>
      <c r="R553" s="8"/>
      <c r="S553" s="8"/>
      <c r="T553" s="8"/>
    </row>
    <row r="554" spans="1:20" s="127" customFormat="1" ht="15.75" customHeight="1">
      <c r="A554" s="4"/>
      <c r="B554" s="471"/>
      <c r="C554" s="1"/>
      <c r="D554" s="1"/>
      <c r="E554" s="1"/>
      <c r="F554" s="1"/>
      <c r="G554" s="1"/>
      <c r="H554" s="450"/>
      <c r="I554" s="450"/>
      <c r="J554" s="481"/>
      <c r="K554" s="1"/>
      <c r="L554" s="1"/>
      <c r="M554" s="2"/>
      <c r="N554" s="1"/>
      <c r="O554" s="5"/>
      <c r="P554" s="8"/>
      <c r="Q554" s="8"/>
      <c r="R554" s="8"/>
      <c r="S554" s="8"/>
      <c r="T554" s="8"/>
    </row>
    <row r="555" spans="1:20" s="127" customFormat="1" ht="15.75" customHeight="1">
      <c r="A555" s="4"/>
      <c r="B555" s="471"/>
      <c r="C555" s="1"/>
      <c r="D555" s="1"/>
      <c r="E555" s="1"/>
      <c r="F555" s="1"/>
      <c r="G555" s="1"/>
      <c r="H555" s="450"/>
      <c r="I555" s="450"/>
      <c r="J555" s="481"/>
      <c r="K555" s="1"/>
      <c r="L555" s="1"/>
      <c r="M555" s="2"/>
      <c r="N555" s="1"/>
      <c r="O555" s="5"/>
      <c r="P555" s="8"/>
      <c r="Q555" s="8"/>
      <c r="R555" s="8"/>
      <c r="S555" s="8"/>
      <c r="T555" s="8"/>
    </row>
    <row r="556" spans="1:20" s="127" customFormat="1" ht="15.75" customHeight="1">
      <c r="A556" s="4"/>
      <c r="B556" s="471"/>
      <c r="C556" s="1"/>
      <c r="D556" s="1"/>
      <c r="E556" s="1"/>
      <c r="F556" s="1"/>
      <c r="G556" s="1"/>
      <c r="H556" s="450"/>
      <c r="I556" s="450"/>
      <c r="J556" s="481"/>
      <c r="K556" s="1"/>
      <c r="L556" s="1"/>
      <c r="M556" s="2"/>
      <c r="N556" s="1"/>
      <c r="O556" s="5"/>
      <c r="P556" s="8"/>
      <c r="Q556" s="8"/>
      <c r="R556" s="8"/>
      <c r="S556" s="8"/>
      <c r="T556" s="8"/>
    </row>
    <row r="557" spans="1:20" s="127" customFormat="1" ht="15.75" customHeight="1">
      <c r="A557" s="4"/>
      <c r="B557" s="471"/>
      <c r="C557" s="1"/>
      <c r="D557" s="1"/>
      <c r="E557" s="1"/>
      <c r="F557" s="1"/>
      <c r="G557" s="1"/>
      <c r="H557" s="450"/>
      <c r="I557" s="450"/>
      <c r="J557" s="481"/>
      <c r="K557" s="1"/>
      <c r="L557" s="1"/>
      <c r="M557" s="2"/>
      <c r="N557" s="1"/>
      <c r="O557" s="476"/>
      <c r="P557" s="8"/>
      <c r="Q557" s="8"/>
      <c r="R557" s="8"/>
      <c r="S557" s="8"/>
      <c r="T557" s="8"/>
    </row>
    <row r="558" spans="1:20" s="127" customFormat="1" ht="15.75" customHeight="1">
      <c r="A558" s="4"/>
      <c r="B558" s="471"/>
      <c r="C558" s="1"/>
      <c r="D558" s="1"/>
      <c r="E558" s="1"/>
      <c r="F558" s="1"/>
      <c r="G558" s="1"/>
      <c r="H558" s="450"/>
      <c r="I558" s="450"/>
      <c r="J558" s="481"/>
      <c r="K558" s="1"/>
      <c r="L558" s="1"/>
      <c r="M558" s="2"/>
      <c r="N558" s="1"/>
      <c r="O558" s="476"/>
      <c r="P558" s="8"/>
      <c r="Q558" s="8"/>
      <c r="R558" s="8"/>
      <c r="S558" s="8"/>
      <c r="T558" s="8"/>
    </row>
    <row r="559" spans="1:20" s="127" customFormat="1" ht="15.75" customHeight="1">
      <c r="A559" s="4"/>
      <c r="B559" s="471"/>
      <c r="C559" s="1"/>
      <c r="D559" s="1"/>
      <c r="E559" s="1"/>
      <c r="F559" s="1"/>
      <c r="G559" s="1"/>
      <c r="H559" s="450"/>
      <c r="I559" s="450"/>
      <c r="J559" s="481"/>
      <c r="K559" s="1"/>
      <c r="L559" s="1"/>
      <c r="M559" s="2"/>
      <c r="N559" s="1"/>
      <c r="O559" s="476"/>
      <c r="P559" s="8"/>
      <c r="Q559" s="8"/>
      <c r="R559" s="8"/>
      <c r="S559" s="8"/>
      <c r="T559" s="8"/>
    </row>
    <row r="560" spans="1:20" s="127" customFormat="1" ht="15.75" customHeight="1">
      <c r="A560" s="4"/>
      <c r="B560" s="471"/>
      <c r="C560" s="1"/>
      <c r="D560" s="1"/>
      <c r="E560" s="1"/>
      <c r="F560" s="1"/>
      <c r="G560" s="1"/>
      <c r="H560" s="450"/>
      <c r="I560" s="450"/>
      <c r="J560" s="481"/>
      <c r="K560" s="1"/>
      <c r="L560" s="1"/>
      <c r="M560" s="2"/>
      <c r="N560" s="1"/>
      <c r="O560" s="476"/>
      <c r="P560" s="8"/>
      <c r="Q560" s="8"/>
      <c r="R560" s="8"/>
      <c r="S560" s="8"/>
      <c r="T560" s="8"/>
    </row>
    <row r="561" spans="1:20" s="127" customFormat="1" ht="15.75" customHeight="1">
      <c r="A561" s="4"/>
      <c r="B561" s="471"/>
      <c r="C561" s="1"/>
      <c r="D561" s="1"/>
      <c r="E561" s="1"/>
      <c r="F561" s="1"/>
      <c r="G561" s="1"/>
      <c r="H561" s="450"/>
      <c r="I561" s="450"/>
      <c r="J561" s="481"/>
      <c r="K561" s="1"/>
      <c r="L561" s="1"/>
      <c r="M561" s="2"/>
      <c r="N561" s="1"/>
      <c r="O561" s="476"/>
      <c r="P561" s="8"/>
      <c r="Q561" s="8"/>
      <c r="R561" s="8"/>
      <c r="S561" s="8"/>
      <c r="T561" s="8"/>
    </row>
    <row r="562" spans="1:20" s="127" customFormat="1" ht="15.75" customHeight="1">
      <c r="A562" s="4"/>
      <c r="B562" s="479"/>
      <c r="C562" s="1"/>
      <c r="D562" s="1"/>
      <c r="E562" s="1"/>
      <c r="F562" s="1"/>
      <c r="G562" s="1"/>
      <c r="H562" s="450"/>
      <c r="I562" s="450"/>
      <c r="J562" s="481"/>
      <c r="K562" s="1"/>
      <c r="L562" s="1"/>
      <c r="M562" s="2"/>
      <c r="N562" s="1"/>
      <c r="O562" s="476"/>
      <c r="P562" s="8"/>
      <c r="Q562" s="8"/>
      <c r="R562" s="8"/>
      <c r="S562" s="8"/>
      <c r="T562" s="8"/>
    </row>
    <row r="563" spans="1:20" s="127" customFormat="1" ht="15.75" customHeight="1">
      <c r="A563" s="4"/>
      <c r="B563" s="479"/>
      <c r="C563" s="472"/>
      <c r="D563" s="472"/>
      <c r="E563" s="473"/>
      <c r="F563" s="473"/>
      <c r="G563" s="473"/>
      <c r="H563" s="474"/>
      <c r="I563" s="474"/>
      <c r="J563" s="475"/>
      <c r="K563" s="1"/>
      <c r="L563" s="1"/>
      <c r="M563" s="2"/>
      <c r="N563" s="1"/>
      <c r="O563" s="68"/>
      <c r="P563" s="8"/>
      <c r="Q563" s="8"/>
      <c r="R563" s="8"/>
      <c r="S563" s="8"/>
      <c r="T563" s="8"/>
    </row>
    <row r="577" spans="2:20" s="483" customFormat="1" ht="18.75" customHeight="1">
      <c r="B577" s="479"/>
      <c r="C577" s="482"/>
      <c r="D577" s="472"/>
      <c r="E577" s="473"/>
      <c r="F577" s="473"/>
      <c r="G577" s="473"/>
      <c r="H577" s="474"/>
      <c r="I577" s="474"/>
      <c r="J577" s="475"/>
      <c r="K577" s="1"/>
      <c r="L577" s="1"/>
      <c r="M577" s="2"/>
      <c r="N577" s="1"/>
      <c r="O577" s="39"/>
      <c r="P577" s="8"/>
      <c r="Q577" s="472"/>
      <c r="R577" s="472"/>
      <c r="S577" s="472"/>
      <c r="T577" s="472"/>
    </row>
    <row r="593" spans="1:16" s="473" customFormat="1">
      <c r="A593" s="4"/>
      <c r="B593" s="479"/>
      <c r="C593" s="472"/>
      <c r="D593" s="472"/>
      <c r="H593" s="474"/>
      <c r="I593" s="474"/>
      <c r="J593" s="475"/>
      <c r="K593" s="1"/>
      <c r="L593" s="1"/>
      <c r="M593" s="2"/>
      <c r="N593" s="1"/>
      <c r="O593" s="39"/>
      <c r="P593" s="8"/>
    </row>
  </sheetData>
  <mergeCells count="32">
    <mergeCell ref="B19:J19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2:J12"/>
    <mergeCell ref="B17:J17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17</vt:i4>
      </vt:variant>
    </vt:vector>
  </HeadingPairs>
  <TitlesOfParts>
    <vt:vector size="34" baseType="lpstr">
      <vt:lpstr>1-11-2018 </vt:lpstr>
      <vt:lpstr>2-11-2018</vt:lpstr>
      <vt:lpstr>5-11-2018</vt:lpstr>
      <vt:lpstr>6-11-2018</vt:lpstr>
      <vt:lpstr>7-11-2018</vt:lpstr>
      <vt:lpstr>8-11-2018</vt:lpstr>
      <vt:lpstr>9-11-2018</vt:lpstr>
      <vt:lpstr>12-11-2018</vt:lpstr>
      <vt:lpstr>13-11-2018</vt:lpstr>
      <vt:lpstr>14-11-2018</vt:lpstr>
      <vt:lpstr>15-11-2018</vt:lpstr>
      <vt:lpstr>16-11-2018 </vt:lpstr>
      <vt:lpstr>19-11-2018</vt:lpstr>
      <vt:lpstr>21-11-2018</vt:lpstr>
      <vt:lpstr>22-11-2018</vt:lpstr>
      <vt:lpstr>23-11-2018</vt:lpstr>
      <vt:lpstr>26-11-2018</vt:lpstr>
      <vt:lpstr>'1-11-2018 '!Zone_d_impression</vt:lpstr>
      <vt:lpstr>'12-11-2018'!Zone_d_impression</vt:lpstr>
      <vt:lpstr>'13-11-2018'!Zone_d_impression</vt:lpstr>
      <vt:lpstr>'14-11-2018'!Zone_d_impression</vt:lpstr>
      <vt:lpstr>'15-11-2018'!Zone_d_impression</vt:lpstr>
      <vt:lpstr>'16-11-2018 '!Zone_d_impression</vt:lpstr>
      <vt:lpstr>'19-11-2018'!Zone_d_impression</vt:lpstr>
      <vt:lpstr>'21-11-2018'!Zone_d_impression</vt:lpstr>
      <vt:lpstr>'2-11-2018'!Zone_d_impression</vt:lpstr>
      <vt:lpstr>'22-11-2018'!Zone_d_impression</vt:lpstr>
      <vt:lpstr>'23-11-2018'!Zone_d_impression</vt:lpstr>
      <vt:lpstr>'26-11-2018'!Zone_d_impression</vt:lpstr>
      <vt:lpstr>'5-11-2018'!Zone_d_impression</vt:lpstr>
      <vt:lpstr>'6-11-2018'!Zone_d_impression</vt:lpstr>
      <vt:lpstr>'7-11-2018'!Zone_d_impression</vt:lpstr>
      <vt:lpstr>'8-11-2018'!Zone_d_impression</vt:lpstr>
      <vt:lpstr>'9-11-2018'!Zone_d_impression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2018-11-26T12:51:19Z</cp:lastPrinted>
  <dcterms:created xsi:type="dcterms:W3CDTF">2018-08-01T07:44:00Z</dcterms:created>
  <dcterms:modified xsi:type="dcterms:W3CDTF">2018-11-26T14:28:18Z</dcterms:modified>
</cp:coreProperties>
</file>