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7-04-22 " sheetId="1" r:id="rId1"/>
  </sheets>
  <definedNames>
    <definedName name="_xlnm._FilterDatabase" localSheetId="0" hidden="1">'07-04-22 '!$D$1:$D$591</definedName>
    <definedName name="_xlnm.Print_Area" localSheetId="0">'07-04-22 '!$B$1:$N$139</definedName>
  </definedNames>
  <calcPr calcId="125725"/>
</workbook>
</file>

<file path=xl/calcChain.xml><?xml version="1.0" encoding="utf-8"?>
<calcChain xmlns="http://schemas.openxmlformats.org/spreadsheetml/2006/main">
  <c r="O139" i="1"/>
  <c r="O138"/>
  <c r="O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O36"/>
  <c r="B36"/>
  <c r="O35"/>
  <c r="O34"/>
  <c r="O33"/>
  <c r="O32"/>
  <c r="B32"/>
  <c r="B33" s="1"/>
  <c r="O31"/>
  <c r="B31"/>
  <c r="O30"/>
  <c r="O29"/>
  <c r="O28"/>
  <c r="M28"/>
  <c r="O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B26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<sst xmlns="http://schemas.openxmlformats.org/spreadsheetml/2006/main" count="303" uniqueCount="183">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</sst>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2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8" fontId="4" fillId="0" borderId="185" xfId="1" applyNumberFormat="1" applyFont="1" applyBorder="1"/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3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3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9" xfId="3" applyNumberFormat="1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5" fontId="9" fillId="0" borderId="201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4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9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4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7" xfId="3" applyNumberFormat="1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1" fontId="7" fillId="0" borderId="221" xfId="3" applyNumberFormat="1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02" xfId="3" applyFont="1" applyBorder="1" applyAlignment="1">
      <alignment vertical="center"/>
    </xf>
    <xf numFmtId="165" fontId="9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center" vertical="center"/>
    </xf>
    <xf numFmtId="0" fontId="8" fillId="0" borderId="231" xfId="2" applyFont="1" applyFill="1" applyBorder="1" applyAlignment="1">
      <alignment horizontal="center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4" fillId="6" borderId="241" xfId="2" applyFont="1" applyFill="1" applyBorder="1" applyAlignment="1">
      <alignment horizontal="right" vertical="center"/>
    </xf>
    <xf numFmtId="0" fontId="4" fillId="0" borderId="239" xfId="2" applyFont="1" applyBorder="1" applyAlignment="1">
      <alignment horizontal="right"/>
    </xf>
    <xf numFmtId="10" fontId="5" fillId="0" borderId="239" xfId="2" applyNumberFormat="1" applyFont="1" applyBorder="1" applyAlignment="1">
      <alignment horizontal="right"/>
    </xf>
    <xf numFmtId="0" fontId="7" fillId="0" borderId="242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5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7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5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14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0" fontId="4" fillId="2" borderId="256" xfId="2" applyFont="1" applyFill="1" applyBorder="1" applyAlignment="1">
      <alignment vertical="center"/>
    </xf>
    <xf numFmtId="0" fontId="4" fillId="2" borderId="257" xfId="2" applyFont="1" applyFill="1" applyBorder="1"/>
    <xf numFmtId="10" fontId="5" fillId="2" borderId="198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253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1"/>
  <sheetViews>
    <sheetView tabSelected="1" showWhiteSpace="0" topLeftCell="A100" zoomScale="95" zoomScaleNormal="95" zoomScaleSheetLayoutView="100" workbookViewId="0">
      <selection activeCell="R114" sqref="R114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3.85546875" style="2" bestFit="1" customWidth="1"/>
    <col min="19" max="16384" width="11.42578125" style="2"/>
  </cols>
  <sheetData>
    <row r="1" spans="2:18" ht="16.5" customHeight="1" thickTop="1">
      <c r="B1" s="507" t="s">
        <v>0</v>
      </c>
      <c r="C1" s="508"/>
      <c r="D1" s="509" t="s">
        <v>1</v>
      </c>
      <c r="E1" s="510" t="s">
        <v>2</v>
      </c>
      <c r="F1" s="511"/>
      <c r="G1" s="516" t="s">
        <v>3</v>
      </c>
      <c r="H1" s="508"/>
      <c r="I1" s="509" t="s">
        <v>4</v>
      </c>
      <c r="J1" s="519" t="s">
        <v>5</v>
      </c>
      <c r="K1" s="1"/>
    </row>
    <row r="2" spans="2:18" ht="10.5" customHeight="1">
      <c r="B2" s="486"/>
      <c r="C2" s="487"/>
      <c r="D2" s="491"/>
      <c r="E2" s="512"/>
      <c r="F2" s="513"/>
      <c r="G2" s="517"/>
      <c r="H2" s="487"/>
      <c r="I2" s="491"/>
      <c r="J2" s="520"/>
      <c r="K2" s="1"/>
    </row>
    <row r="3" spans="2:18" ht="12.75" customHeight="1" thickBot="1">
      <c r="B3" s="488"/>
      <c r="C3" s="489"/>
      <c r="D3" s="492"/>
      <c r="E3" s="514"/>
      <c r="F3" s="515"/>
      <c r="G3" s="518"/>
      <c r="H3" s="489"/>
      <c r="I3" s="492"/>
      <c r="J3" s="521"/>
      <c r="K3" s="1"/>
    </row>
    <row r="4" spans="2:18" ht="18" customHeight="1" thickTop="1" thickBot="1">
      <c r="B4" s="501" t="s">
        <v>6</v>
      </c>
      <c r="C4" s="502"/>
      <c r="D4" s="502"/>
      <c r="E4" s="502"/>
      <c r="F4" s="502"/>
      <c r="G4" s="502"/>
      <c r="H4" s="502"/>
      <c r="I4" s="502"/>
      <c r="J4" s="503"/>
      <c r="K4" s="1"/>
      <c r="M4" s="4" t="s">
        <v>7</v>
      </c>
    </row>
    <row r="5" spans="2:18" ht="17.25" customHeight="1" thickTop="1" thickBot="1">
      <c r="B5" s="456" t="s">
        <v>8</v>
      </c>
      <c r="C5" s="457"/>
      <c r="D5" s="457"/>
      <c r="E5" s="457"/>
      <c r="F5" s="457"/>
      <c r="G5" s="457"/>
      <c r="H5" s="457"/>
      <c r="I5" s="457"/>
      <c r="J5" s="458"/>
      <c r="K5" s="1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211.554</v>
      </c>
      <c r="J6" s="12">
        <v>211.583</v>
      </c>
      <c r="K6" s="13"/>
      <c r="L6" s="14"/>
      <c r="M6" s="15"/>
      <c r="N6" s="14"/>
      <c r="O6" s="16" t="e">
        <f>+(I6-#REF!)/#REF!</f>
        <v>#REF!</v>
      </c>
      <c r="P6" s="16"/>
      <c r="Q6" s="17">
        <v>546661425</v>
      </c>
      <c r="R6" s="18"/>
    </row>
    <row r="7" spans="2:18" ht="17.25" customHeight="1" thickTop="1" thickBot="1">
      <c r="B7" s="19">
        <f>1+B6</f>
        <v>2</v>
      </c>
      <c r="C7" s="20" t="s">
        <v>11</v>
      </c>
      <c r="D7" s="8" t="s">
        <v>10</v>
      </c>
      <c r="E7" s="21">
        <v>39188</v>
      </c>
      <c r="F7" s="22"/>
      <c r="G7" s="23"/>
      <c r="H7" s="24">
        <v>143.113</v>
      </c>
      <c r="I7" s="24">
        <v>145.255</v>
      </c>
      <c r="J7" s="24">
        <v>145.27799999999999</v>
      </c>
      <c r="K7" s="13"/>
      <c r="L7" s="14"/>
      <c r="M7" s="15"/>
      <c r="N7" s="14"/>
      <c r="O7" s="16" t="e">
        <f>+(I7-#REF!)/#REF!</f>
        <v>#REF!</v>
      </c>
      <c r="P7" s="16"/>
      <c r="Q7" s="17">
        <v>270751279</v>
      </c>
      <c r="R7" s="18"/>
    </row>
    <row r="8" spans="2:18" ht="17.25" customHeight="1" thickTop="1" thickBot="1">
      <c r="B8" s="19">
        <f t="shared" ref="B8:B15" si="0">1+B7</f>
        <v>3</v>
      </c>
      <c r="C8" s="25" t="s">
        <v>12</v>
      </c>
      <c r="D8" s="26" t="s">
        <v>13</v>
      </c>
      <c r="E8" s="21">
        <v>36192</v>
      </c>
      <c r="F8" s="22"/>
      <c r="G8" s="27"/>
      <c r="H8" s="28">
        <v>119.334</v>
      </c>
      <c r="I8" s="28">
        <v>120.938</v>
      </c>
      <c r="J8" s="28">
        <v>120.955</v>
      </c>
      <c r="K8" s="13"/>
      <c r="L8" s="14"/>
      <c r="M8" s="15"/>
      <c r="N8" s="14"/>
      <c r="O8" s="16" t="e">
        <f>+(I8-#REF!)/#REF!</f>
        <v>#REF!</v>
      </c>
      <c r="P8" s="16"/>
      <c r="Q8" s="17">
        <v>59365364</v>
      </c>
      <c r="R8" s="18"/>
    </row>
    <row r="9" spans="2:18" ht="17.25" customHeight="1" thickTop="1" thickBot="1">
      <c r="B9" s="19">
        <f t="shared" si="0"/>
        <v>4</v>
      </c>
      <c r="C9" s="29" t="s">
        <v>14</v>
      </c>
      <c r="D9" s="30" t="s">
        <v>15</v>
      </c>
      <c r="E9" s="21">
        <v>42996</v>
      </c>
      <c r="F9" s="31"/>
      <c r="G9" s="27"/>
      <c r="H9" s="24">
        <v>128.52500000000001</v>
      </c>
      <c r="I9" s="24">
        <v>130.53800000000001</v>
      </c>
      <c r="J9" s="24">
        <v>130.559</v>
      </c>
      <c r="K9" s="13"/>
      <c r="L9" s="14"/>
      <c r="M9" s="15"/>
      <c r="N9" s="14"/>
      <c r="O9" s="16" t="e">
        <f>+(I9-#REF!)/#REF!</f>
        <v>#REF!</v>
      </c>
      <c r="P9" s="16"/>
      <c r="Q9" s="17">
        <v>110428287</v>
      </c>
      <c r="R9" s="18"/>
    </row>
    <row r="10" spans="2:18" ht="17.25" customHeight="1" thickTop="1" thickBot="1">
      <c r="B10" s="19">
        <f t="shared" si="0"/>
        <v>5</v>
      </c>
      <c r="C10" s="32" t="s">
        <v>16</v>
      </c>
      <c r="D10" s="33" t="s">
        <v>17</v>
      </c>
      <c r="E10" s="34">
        <v>37043</v>
      </c>
      <c r="F10" s="35"/>
      <c r="G10" s="27"/>
      <c r="H10" s="24">
        <v>124.675</v>
      </c>
      <c r="I10" s="24">
        <v>126.34099999999999</v>
      </c>
      <c r="J10" s="24">
        <v>126.36</v>
      </c>
      <c r="K10" s="13"/>
      <c r="L10" s="14"/>
      <c r="M10" s="15"/>
      <c r="N10" s="14"/>
      <c r="O10" s="16" t="e">
        <f>+(I10-#REF!)/#REF!</f>
        <v>#REF!</v>
      </c>
      <c r="P10" s="16"/>
      <c r="Q10" s="36">
        <v>12563172</v>
      </c>
      <c r="R10" s="18"/>
    </row>
    <row r="11" spans="2:18" ht="17.25" customHeight="1" thickTop="1" thickBot="1">
      <c r="B11" s="37">
        <f t="shared" si="0"/>
        <v>6</v>
      </c>
      <c r="C11" s="32" t="s">
        <v>18</v>
      </c>
      <c r="D11" s="30" t="s">
        <v>19</v>
      </c>
      <c r="E11" s="34">
        <v>43370</v>
      </c>
      <c r="F11" s="38"/>
      <c r="G11" s="27"/>
      <c r="H11" s="39">
        <v>124.36</v>
      </c>
      <c r="I11" s="39">
        <v>126.38800000000001</v>
      </c>
      <c r="J11" s="39">
        <v>126.40900000000001</v>
      </c>
      <c r="K11" s="13"/>
      <c r="L11" s="14"/>
      <c r="M11" s="15"/>
      <c r="N11" s="14"/>
      <c r="O11" s="16" t="e">
        <f>+(I11-#REF!)/#REF!</f>
        <v>#REF!</v>
      </c>
      <c r="P11" s="16"/>
      <c r="Q11" s="36">
        <v>131442598</v>
      </c>
      <c r="R11" s="18"/>
    </row>
    <row r="12" spans="2:18" ht="15" customHeight="1" thickTop="1" thickBot="1">
      <c r="B12" s="40">
        <f t="shared" si="0"/>
        <v>7</v>
      </c>
      <c r="C12" s="41" t="s">
        <v>20</v>
      </c>
      <c r="D12" s="33" t="s">
        <v>21</v>
      </c>
      <c r="E12" s="34">
        <v>39489</v>
      </c>
      <c r="F12" s="42"/>
      <c r="G12" s="27"/>
      <c r="H12" s="24">
        <v>119.831</v>
      </c>
      <c r="I12" s="24">
        <v>121.417</v>
      </c>
      <c r="J12" s="24">
        <v>121.434</v>
      </c>
      <c r="K12" s="13"/>
      <c r="L12" s="43"/>
      <c r="M12" s="14"/>
      <c r="N12" s="44"/>
      <c r="O12" s="16" t="e">
        <f>+(I12-#REF!)/#REF!</f>
        <v>#REF!</v>
      </c>
      <c r="P12" s="16"/>
      <c r="Q12" s="17">
        <v>3461367</v>
      </c>
      <c r="R12" s="18"/>
    </row>
    <row r="13" spans="2:18" ht="17.25" customHeight="1" thickTop="1" thickBot="1">
      <c r="B13" s="40">
        <f t="shared" si="0"/>
        <v>8</v>
      </c>
      <c r="C13" s="45" t="s">
        <v>22</v>
      </c>
      <c r="D13" s="46" t="s">
        <v>23</v>
      </c>
      <c r="E13" s="47">
        <v>33878</v>
      </c>
      <c r="F13" s="48"/>
      <c r="G13" s="49"/>
      <c r="H13" s="50">
        <v>48.475999999999999</v>
      </c>
      <c r="I13" s="50">
        <v>49.006999999999998</v>
      </c>
      <c r="J13" s="50">
        <v>49.012999999999998</v>
      </c>
      <c r="K13" s="13"/>
      <c r="L13" s="14"/>
      <c r="M13" s="15"/>
      <c r="N13" s="14"/>
      <c r="O13" s="16" t="e">
        <f>+(I13-#REF!)/#REF!</f>
        <v>#REF!</v>
      </c>
      <c r="P13" s="16"/>
      <c r="Q13" s="17">
        <v>34921972</v>
      </c>
      <c r="R13" s="18"/>
    </row>
    <row r="14" spans="2:18" ht="17.25" customHeight="1" thickTop="1" thickBot="1">
      <c r="B14" s="40">
        <f t="shared" si="0"/>
        <v>9</v>
      </c>
      <c r="C14" s="41" t="s">
        <v>24</v>
      </c>
      <c r="D14" s="33" t="s">
        <v>25</v>
      </c>
      <c r="E14" s="51">
        <v>34599</v>
      </c>
      <c r="F14" s="35"/>
      <c r="G14" s="27"/>
      <c r="H14" s="50">
        <v>34.865000000000002</v>
      </c>
      <c r="I14" s="50">
        <v>35.337000000000003</v>
      </c>
      <c r="J14" s="50">
        <v>35.343000000000004</v>
      </c>
      <c r="K14" s="13"/>
      <c r="L14" s="14"/>
      <c r="M14" s="15"/>
      <c r="N14" s="14"/>
      <c r="O14" s="16" t="e">
        <f>+(I14-#REF!)/#REF!</f>
        <v>#REF!</v>
      </c>
      <c r="P14" s="16"/>
      <c r="Q14" s="17">
        <v>5016015</v>
      </c>
      <c r="R14" s="18"/>
    </row>
    <row r="15" spans="2:18" ht="17.25" customHeight="1" thickTop="1" thickBot="1">
      <c r="B15" s="40">
        <f t="shared" si="0"/>
        <v>10</v>
      </c>
      <c r="C15" s="52" t="s">
        <v>26</v>
      </c>
      <c r="D15" s="33" t="s">
        <v>25</v>
      </c>
      <c r="E15" s="53">
        <v>40000</v>
      </c>
      <c r="F15" s="54"/>
      <c r="G15" s="55"/>
      <c r="H15" s="50">
        <v>118.444</v>
      </c>
      <c r="I15" s="50">
        <v>120.19499999999999</v>
      </c>
      <c r="J15" s="50">
        <v>120.21299999999999</v>
      </c>
      <c r="K15" s="13"/>
      <c r="L15" s="43"/>
      <c r="M15" s="14"/>
      <c r="N15" s="56"/>
      <c r="O15" s="16"/>
      <c r="P15" s="16"/>
      <c r="Q15" s="17"/>
      <c r="R15" s="18"/>
    </row>
    <row r="16" spans="2:18" ht="17.25" customHeight="1" thickTop="1" thickBot="1">
      <c r="B16" s="456" t="s">
        <v>27</v>
      </c>
      <c r="C16" s="457"/>
      <c r="D16" s="457"/>
      <c r="E16" s="457"/>
      <c r="F16" s="463"/>
      <c r="G16" s="457"/>
      <c r="H16" s="457"/>
      <c r="I16" s="457"/>
      <c r="J16" s="504"/>
      <c r="K16" s="13"/>
      <c r="L16" s="14"/>
      <c r="M16" s="15"/>
      <c r="N16" s="14"/>
      <c r="O16" s="16" t="e">
        <f t="shared" ref="O16:O69" si="1">+(J16-I16)/I16</f>
        <v>#DIV/0!</v>
      </c>
      <c r="P16" s="16"/>
      <c r="R16" s="18"/>
    </row>
    <row r="17" spans="2:18" ht="18" customHeight="1" thickTop="1" thickBot="1">
      <c r="B17" s="58">
        <v>11</v>
      </c>
      <c r="C17" s="59" t="s">
        <v>28</v>
      </c>
      <c r="D17" s="60" t="s">
        <v>29</v>
      </c>
      <c r="E17" s="9">
        <v>39084</v>
      </c>
      <c r="F17" s="10"/>
      <c r="G17" s="61"/>
      <c r="H17" s="12">
        <v>18.457999999999998</v>
      </c>
      <c r="I17" s="12">
        <v>18.71</v>
      </c>
      <c r="J17" s="12">
        <v>18.713000000000001</v>
      </c>
      <c r="K17" s="13"/>
      <c r="L17" s="14"/>
      <c r="M17" s="15"/>
      <c r="N17" s="14"/>
      <c r="O17" s="16">
        <f t="shared" si="1"/>
        <v>1.603420630678842E-4</v>
      </c>
      <c r="P17" s="16"/>
      <c r="Q17" s="17">
        <v>93869105</v>
      </c>
      <c r="R17" s="18"/>
    </row>
    <row r="18" spans="2:18" s="14" customFormat="1" ht="18" customHeight="1" thickTop="1" thickBot="1">
      <c r="B18" s="62">
        <f t="shared" ref="B18:B26" si="2">+B17+1</f>
        <v>12</v>
      </c>
      <c r="C18" s="63" t="s">
        <v>30</v>
      </c>
      <c r="D18" s="64" t="s">
        <v>31</v>
      </c>
      <c r="E18" s="65">
        <v>42003</v>
      </c>
      <c r="F18" s="66"/>
      <c r="G18" s="49"/>
      <c r="H18" s="50">
        <v>130.23099999999999</v>
      </c>
      <c r="I18" s="50">
        <v>131.16300000000001</v>
      </c>
      <c r="J18" s="50">
        <v>131.172</v>
      </c>
      <c r="K18" s="13"/>
      <c r="M18" s="15"/>
      <c r="O18" s="16">
        <f t="shared" si="1"/>
        <v>6.8616911781418008E-5</v>
      </c>
      <c r="P18" s="16"/>
      <c r="Q18" s="67">
        <v>1674321</v>
      </c>
      <c r="R18" s="18"/>
    </row>
    <row r="19" spans="2:18" s="14" customFormat="1" ht="18" customHeight="1" thickTop="1" thickBot="1">
      <c r="B19" s="62">
        <f t="shared" si="2"/>
        <v>13</v>
      </c>
      <c r="C19" s="63" t="s">
        <v>32</v>
      </c>
      <c r="D19" s="68" t="s">
        <v>33</v>
      </c>
      <c r="E19" s="21">
        <v>39503</v>
      </c>
      <c r="F19" s="22"/>
      <c r="G19" s="27"/>
      <c r="H19" s="50">
        <v>1.194</v>
      </c>
      <c r="I19" s="50">
        <v>1.232</v>
      </c>
      <c r="J19" s="50">
        <v>1.232</v>
      </c>
      <c r="K19" s="13"/>
      <c r="L19" s="43"/>
      <c r="N19" s="69"/>
      <c r="O19" s="16">
        <f t="shared" si="1"/>
        <v>0</v>
      </c>
      <c r="P19" s="16"/>
      <c r="Q19" s="67">
        <v>4755289</v>
      </c>
      <c r="R19" s="18"/>
    </row>
    <row r="20" spans="2:18" s="14" customFormat="1" ht="18" customHeight="1" thickTop="1" thickBot="1">
      <c r="B20" s="62">
        <f t="shared" si="2"/>
        <v>14</v>
      </c>
      <c r="C20" s="70" t="s">
        <v>34</v>
      </c>
      <c r="D20" s="71" t="s">
        <v>35</v>
      </c>
      <c r="E20" s="72">
        <v>43054</v>
      </c>
      <c r="F20" s="73"/>
      <c r="G20" s="49"/>
      <c r="H20" s="74">
        <v>125.19799999999999</v>
      </c>
      <c r="I20" s="74">
        <v>126.92700000000001</v>
      </c>
      <c r="J20" s="74">
        <v>126.94199999999999</v>
      </c>
      <c r="K20" s="13"/>
      <c r="M20" s="15"/>
      <c r="O20" s="16">
        <f t="shared" si="1"/>
        <v>1.181781654020528E-4</v>
      </c>
      <c r="P20" s="16"/>
      <c r="Q20" s="67">
        <v>20021814</v>
      </c>
      <c r="R20" s="18"/>
    </row>
    <row r="21" spans="2:18" s="14" customFormat="1" ht="18" customHeight="1" thickTop="1">
      <c r="B21" s="62">
        <f t="shared" si="2"/>
        <v>15</v>
      </c>
      <c r="C21" s="75" t="s">
        <v>36</v>
      </c>
      <c r="D21" s="76" t="s">
        <v>37</v>
      </c>
      <c r="E21" s="77">
        <v>42195</v>
      </c>
      <c r="F21" s="78"/>
      <c r="G21" s="27"/>
      <c r="H21" s="79">
        <v>12.212</v>
      </c>
      <c r="I21" s="79">
        <v>12.358000000000001</v>
      </c>
      <c r="J21" s="79">
        <v>12.359</v>
      </c>
      <c r="K21" s="13"/>
      <c r="O21" s="16">
        <f t="shared" si="1"/>
        <v>8.0919242595844457E-5</v>
      </c>
      <c r="P21" s="16"/>
      <c r="Q21" s="67">
        <v>5187548</v>
      </c>
      <c r="R21" s="18"/>
    </row>
    <row r="22" spans="2:18" s="14" customFormat="1" ht="18" customHeight="1">
      <c r="B22" s="62">
        <f t="shared" si="2"/>
        <v>16</v>
      </c>
      <c r="C22" s="80" t="s">
        <v>38</v>
      </c>
      <c r="D22" s="81" t="s">
        <v>39</v>
      </c>
      <c r="E22" s="77">
        <v>39175</v>
      </c>
      <c r="F22" s="82"/>
      <c r="G22" s="83"/>
      <c r="H22" s="50">
        <v>175.98599999999999</v>
      </c>
      <c r="I22" s="50">
        <v>178.63900000000001</v>
      </c>
      <c r="J22" s="50">
        <v>178.667</v>
      </c>
      <c r="K22" s="13"/>
      <c r="O22" s="16">
        <f t="shared" si="1"/>
        <v>1.5674068932311301E-4</v>
      </c>
      <c r="P22" s="16"/>
      <c r="Q22" s="67">
        <v>75752757</v>
      </c>
      <c r="R22" s="18"/>
    </row>
    <row r="23" spans="2:18" s="14" customFormat="1" ht="18" customHeight="1" thickBot="1">
      <c r="B23" s="62">
        <f t="shared" si="2"/>
        <v>17</v>
      </c>
      <c r="C23" s="84" t="s">
        <v>40</v>
      </c>
      <c r="D23" s="85" t="s">
        <v>29</v>
      </c>
      <c r="E23" s="86">
        <v>39084</v>
      </c>
      <c r="F23" s="87"/>
      <c r="G23" s="27"/>
      <c r="H23" s="79">
        <v>12.097</v>
      </c>
      <c r="I23" s="79">
        <v>12.236000000000001</v>
      </c>
      <c r="J23" s="79">
        <v>12.237</v>
      </c>
      <c r="K23" s="13"/>
      <c r="O23" s="16">
        <f t="shared" si="1"/>
        <v>8.172605426605474E-5</v>
      </c>
      <c r="P23" s="16"/>
      <c r="Q23" s="67"/>
      <c r="R23" s="18"/>
    </row>
    <row r="24" spans="2:18" ht="17.25" customHeight="1" thickTop="1" thickBot="1">
      <c r="B24" s="62">
        <f t="shared" si="2"/>
        <v>18</v>
      </c>
      <c r="C24" s="88" t="s">
        <v>41</v>
      </c>
      <c r="D24" s="89" t="s">
        <v>42</v>
      </c>
      <c r="E24" s="90">
        <v>42356</v>
      </c>
      <c r="F24" s="91"/>
      <c r="G24" s="92"/>
      <c r="H24" s="50">
        <v>100.08499999999999</v>
      </c>
      <c r="I24" s="50">
        <v>101.629</v>
      </c>
      <c r="J24" s="50">
        <v>101.645</v>
      </c>
      <c r="K24" s="13"/>
      <c r="L24" s="14"/>
      <c r="M24" s="15"/>
      <c r="N24" s="14"/>
      <c r="O24" s="16" t="e">
        <f>+(J24-#REF!)/#REF!</f>
        <v>#REF!</v>
      </c>
      <c r="P24" s="16"/>
      <c r="Q24" s="17">
        <v>728861</v>
      </c>
      <c r="R24" s="18"/>
    </row>
    <row r="25" spans="2:18" ht="17.25" customHeight="1" thickTop="1">
      <c r="B25" s="62">
        <f t="shared" si="2"/>
        <v>19</v>
      </c>
      <c r="C25" s="93" t="s">
        <v>43</v>
      </c>
      <c r="D25" s="94" t="s">
        <v>44</v>
      </c>
      <c r="E25" s="95">
        <v>44431</v>
      </c>
      <c r="F25" s="91"/>
      <c r="G25" s="92"/>
      <c r="H25" s="96">
        <v>102.185</v>
      </c>
      <c r="I25" s="96">
        <v>103.831</v>
      </c>
      <c r="J25" s="96">
        <v>103.849</v>
      </c>
      <c r="K25" s="13"/>
      <c r="L25" s="14"/>
      <c r="M25" s="97"/>
      <c r="N25" s="14"/>
      <c r="O25" s="16" t="e">
        <f>+(J25-#REF!)/#REF!</f>
        <v>#REF!</v>
      </c>
      <c r="P25" s="16"/>
      <c r="Q25" s="17"/>
      <c r="R25" s="18"/>
    </row>
    <row r="26" spans="2:18" ht="17.25" customHeight="1" thickBot="1">
      <c r="B26" s="62">
        <f t="shared" si="2"/>
        <v>20</v>
      </c>
      <c r="C26" s="98" t="s">
        <v>45</v>
      </c>
      <c r="D26" s="99" t="s">
        <v>39</v>
      </c>
      <c r="E26" s="77">
        <v>39175</v>
      </c>
      <c r="F26" s="100"/>
      <c r="G26" s="55"/>
      <c r="H26" s="50">
        <v>14.494999999999999</v>
      </c>
      <c r="I26" s="50">
        <v>14.573</v>
      </c>
      <c r="J26" s="50">
        <v>14.574</v>
      </c>
      <c r="K26" s="13"/>
      <c r="L26" s="101"/>
      <c r="M26" s="14"/>
      <c r="N26" s="69"/>
      <c r="O26" s="16" t="e">
        <f>+(J26-#REF!)/#REF!</f>
        <v>#REF!</v>
      </c>
      <c r="P26" s="16"/>
      <c r="Q26" s="17"/>
      <c r="R26" s="18"/>
    </row>
    <row r="27" spans="2:18" ht="18" customHeight="1" thickTop="1" thickBot="1">
      <c r="B27" s="505" t="s">
        <v>46</v>
      </c>
      <c r="C27" s="506"/>
      <c r="D27" s="506"/>
      <c r="E27" s="506"/>
      <c r="F27" s="506"/>
      <c r="G27" s="506"/>
      <c r="H27" s="506"/>
      <c r="I27" s="506"/>
      <c r="J27" s="504"/>
      <c r="K27" s="13"/>
      <c r="L27" s="14"/>
      <c r="M27" s="102"/>
      <c r="N27" s="14"/>
      <c r="O27" s="16" t="e">
        <f t="shared" si="1"/>
        <v>#DIV/0!</v>
      </c>
      <c r="P27" s="16"/>
      <c r="Q27" s="17"/>
      <c r="R27" s="18"/>
    </row>
    <row r="28" spans="2:18" ht="18" customHeight="1" thickTop="1" thickBot="1">
      <c r="B28" s="103">
        <v>21</v>
      </c>
      <c r="C28" s="104" t="s">
        <v>47</v>
      </c>
      <c r="D28" s="105" t="s">
        <v>48</v>
      </c>
      <c r="E28" s="106">
        <v>38740</v>
      </c>
      <c r="F28" s="107"/>
      <c r="G28" s="108"/>
      <c r="H28" s="109">
        <v>1.952</v>
      </c>
      <c r="I28" s="109">
        <v>1.9810000000000001</v>
      </c>
      <c r="J28" s="109">
        <v>1.984</v>
      </c>
      <c r="K28" s="110" t="s">
        <v>49</v>
      </c>
      <c r="L28" s="14"/>
      <c r="M28" s="15" t="e">
        <f>+(I28-#REF!)/#REF!</f>
        <v>#REF!</v>
      </c>
      <c r="N28" s="14"/>
      <c r="O28" s="16" t="e">
        <f>+(I28-#REF!)/#REF!</f>
        <v>#REF!</v>
      </c>
      <c r="P28" s="16"/>
      <c r="Q28" s="17">
        <v>4256365</v>
      </c>
      <c r="R28" s="18"/>
    </row>
    <row r="29" spans="2:18" ht="18" customHeight="1" thickTop="1" thickBot="1">
      <c r="B29" s="456" t="s">
        <v>50</v>
      </c>
      <c r="C29" s="457"/>
      <c r="D29" s="457"/>
      <c r="E29" s="457"/>
      <c r="F29" s="457"/>
      <c r="G29" s="457"/>
      <c r="H29" s="463"/>
      <c r="I29" s="463"/>
      <c r="J29" s="464"/>
      <c r="K29" s="13"/>
      <c r="L29" s="14"/>
      <c r="M29" s="111"/>
      <c r="N29" s="14"/>
      <c r="O29" s="16" t="e">
        <f t="shared" si="1"/>
        <v>#DIV/0!</v>
      </c>
      <c r="P29" s="16"/>
      <c r="Q29" s="17"/>
      <c r="R29" s="18"/>
    </row>
    <row r="30" spans="2:18" ht="17.25" customHeight="1" thickTop="1">
      <c r="B30" s="112">
        <v>22</v>
      </c>
      <c r="C30" s="113" t="s">
        <v>51</v>
      </c>
      <c r="D30" s="8" t="s">
        <v>10</v>
      </c>
      <c r="E30" s="114">
        <v>34106</v>
      </c>
      <c r="F30" s="115"/>
      <c r="G30" s="116"/>
      <c r="H30" s="117">
        <v>65.900000000000006</v>
      </c>
      <c r="I30" s="117">
        <v>66.563000000000002</v>
      </c>
      <c r="J30" s="117">
        <v>66.569999999999993</v>
      </c>
      <c r="K30" s="13"/>
      <c r="L30" s="14"/>
      <c r="M30" s="118"/>
      <c r="N30" s="14"/>
      <c r="O30" s="16">
        <f t="shared" si="1"/>
        <v>1.0516352928790456E-4</v>
      </c>
      <c r="P30" s="16"/>
      <c r="Q30" s="17">
        <v>1464988</v>
      </c>
      <c r="R30" s="18"/>
    </row>
    <row r="31" spans="2:18" ht="17.25" customHeight="1" thickBot="1">
      <c r="B31" s="119">
        <f t="shared" ref="B31:B33" si="3">+B30+1</f>
        <v>23</v>
      </c>
      <c r="C31" s="20" t="s">
        <v>52</v>
      </c>
      <c r="D31" s="8" t="s">
        <v>10</v>
      </c>
      <c r="E31" s="120">
        <v>34449</v>
      </c>
      <c r="F31" s="121"/>
      <c r="G31" s="27"/>
      <c r="H31" s="122">
        <v>139.21899999999999</v>
      </c>
      <c r="I31" s="122">
        <v>136.959</v>
      </c>
      <c r="J31" s="122">
        <v>137.02699999999999</v>
      </c>
      <c r="K31" s="123"/>
      <c r="L31" s="124"/>
      <c r="M31" s="124"/>
      <c r="N31" s="125"/>
      <c r="O31" s="16">
        <f t="shared" si="1"/>
        <v>4.964989522410621E-4</v>
      </c>
      <c r="P31" s="16"/>
      <c r="Q31" s="17">
        <v>6075791</v>
      </c>
      <c r="R31" s="18"/>
    </row>
    <row r="32" spans="2:18" ht="17.25" customHeight="1" thickTop="1" thickBot="1">
      <c r="B32" s="119">
        <f t="shared" si="3"/>
        <v>24</v>
      </c>
      <c r="C32" s="126" t="s">
        <v>53</v>
      </c>
      <c r="D32" s="127" t="s">
        <v>10</v>
      </c>
      <c r="E32" s="128">
        <v>681</v>
      </c>
      <c r="F32" s="129"/>
      <c r="G32" s="27"/>
      <c r="H32" s="130">
        <v>109.364</v>
      </c>
      <c r="I32" s="130">
        <v>104.535</v>
      </c>
      <c r="J32" s="130">
        <v>104.52200000000001</v>
      </c>
      <c r="K32" s="123"/>
      <c r="L32" s="124"/>
      <c r="M32" s="124"/>
      <c r="N32" s="125"/>
      <c r="O32" s="16">
        <f t="shared" si="1"/>
        <v>-1.2436026211308193E-4</v>
      </c>
      <c r="P32" s="16"/>
      <c r="Q32" s="17">
        <v>529382</v>
      </c>
      <c r="R32" s="18"/>
    </row>
    <row r="33" spans="2:18" ht="17.25" customHeight="1" thickTop="1" thickBot="1">
      <c r="B33" s="131">
        <f t="shared" si="3"/>
        <v>25</v>
      </c>
      <c r="C33" s="132" t="s">
        <v>54</v>
      </c>
      <c r="D33" s="133" t="s">
        <v>23</v>
      </c>
      <c r="E33" s="134">
        <v>43878</v>
      </c>
      <c r="F33" s="135"/>
      <c r="G33" s="55"/>
      <c r="H33" s="136">
        <v>111.24299999999999</v>
      </c>
      <c r="I33" s="136">
        <v>112.84</v>
      </c>
      <c r="J33" s="136">
        <v>112.857</v>
      </c>
      <c r="K33" s="13"/>
      <c r="L33" s="14"/>
      <c r="M33" s="137"/>
      <c r="N33" s="14"/>
      <c r="O33" s="16">
        <f t="shared" si="1"/>
        <v>1.5065579581704987E-4</v>
      </c>
      <c r="P33" s="16"/>
      <c r="Q33" s="17">
        <v>68004211</v>
      </c>
      <c r="R33" s="18"/>
    </row>
    <row r="34" spans="2:18" ht="14.25" customHeight="1" thickTop="1" thickBot="1">
      <c r="B34" s="462" t="s">
        <v>55</v>
      </c>
      <c r="C34" s="463"/>
      <c r="D34" s="463"/>
      <c r="E34" s="463"/>
      <c r="F34" s="463"/>
      <c r="G34" s="463"/>
      <c r="H34" s="463"/>
      <c r="I34" s="463"/>
      <c r="J34" s="464"/>
      <c r="K34" s="139"/>
      <c r="L34" s="140"/>
      <c r="M34" s="141"/>
      <c r="N34" s="140"/>
      <c r="O34" s="16" t="e">
        <f t="shared" si="1"/>
        <v>#DIV/0!</v>
      </c>
      <c r="P34" s="16"/>
      <c r="Q34" s="17"/>
      <c r="R34" s="18"/>
    </row>
    <row r="35" spans="2:18" ht="18" customHeight="1" thickTop="1" thickBot="1">
      <c r="B35" s="112">
        <v>26</v>
      </c>
      <c r="C35" s="142" t="s">
        <v>56</v>
      </c>
      <c r="D35" s="143" t="s">
        <v>57</v>
      </c>
      <c r="E35" s="144">
        <v>39540</v>
      </c>
      <c r="F35" s="145"/>
      <c r="G35" s="116"/>
      <c r="H35" s="12">
        <v>139.02799999999999</v>
      </c>
      <c r="I35" s="12">
        <v>139.39699999999999</v>
      </c>
      <c r="J35" s="12">
        <v>139.61000000000001</v>
      </c>
      <c r="K35" s="13"/>
      <c r="L35" s="14"/>
      <c r="M35" s="15"/>
      <c r="N35" s="14"/>
      <c r="O35" s="16">
        <f t="shared" si="1"/>
        <v>1.5280099284778173E-3</v>
      </c>
      <c r="P35" s="16"/>
      <c r="Q35" s="17">
        <v>1074044</v>
      </c>
      <c r="R35" s="18"/>
    </row>
    <row r="36" spans="2:18" s="14" customFormat="1" ht="16.5" customHeight="1" thickTop="1" thickBot="1">
      <c r="B36" s="146">
        <f>B35+1</f>
        <v>27</v>
      </c>
      <c r="C36" s="147" t="s">
        <v>58</v>
      </c>
      <c r="D36" s="143" t="s">
        <v>57</v>
      </c>
      <c r="E36" s="148">
        <v>39540</v>
      </c>
      <c r="F36" s="149"/>
      <c r="G36" s="49"/>
      <c r="H36" s="150">
        <v>533.14300000000003</v>
      </c>
      <c r="I36" s="150">
        <v>534.64099999999996</v>
      </c>
      <c r="J36" s="150">
        <v>535.27599999999995</v>
      </c>
      <c r="K36" s="13"/>
      <c r="M36" s="15"/>
      <c r="O36" s="16">
        <f t="shared" si="1"/>
        <v>1.1877128764909367E-3</v>
      </c>
      <c r="P36" s="16"/>
      <c r="Q36" s="67">
        <v>1007985</v>
      </c>
      <c r="R36" s="18"/>
    </row>
    <row r="37" spans="2:18" ht="17.25" customHeight="1" thickTop="1" thickBot="1">
      <c r="B37" s="146">
        <f t="shared" ref="B37:B44" si="4">B36+1</f>
        <v>28</v>
      </c>
      <c r="C37" s="147" t="s">
        <v>59</v>
      </c>
      <c r="D37" s="151" t="s">
        <v>60</v>
      </c>
      <c r="E37" s="148">
        <v>39736</v>
      </c>
      <c r="F37" s="149"/>
      <c r="G37" s="152"/>
      <c r="H37" s="150">
        <v>137.90600000000001</v>
      </c>
      <c r="I37" s="150">
        <v>136.68199999999999</v>
      </c>
      <c r="J37" s="150">
        <v>136.87899999999999</v>
      </c>
      <c r="K37" s="13"/>
      <c r="L37" s="14"/>
      <c r="M37" s="15"/>
      <c r="N37" s="14"/>
      <c r="O37" s="16">
        <f t="shared" si="1"/>
        <v>1.4413017076133122E-3</v>
      </c>
      <c r="P37" s="16"/>
      <c r="Q37" s="17">
        <v>706093</v>
      </c>
      <c r="R37" s="18"/>
    </row>
    <row r="38" spans="2:18" ht="17.25" customHeight="1" thickTop="1" thickBot="1">
      <c r="B38" s="146">
        <f t="shared" si="4"/>
        <v>29</v>
      </c>
      <c r="C38" s="153" t="s">
        <v>61</v>
      </c>
      <c r="D38" s="151" t="s">
        <v>35</v>
      </c>
      <c r="E38" s="148">
        <v>39657</v>
      </c>
      <c r="F38" s="149"/>
      <c r="G38" s="152"/>
      <c r="H38" s="154">
        <v>176.09200000000001</v>
      </c>
      <c r="I38" s="154">
        <v>176.34700000000001</v>
      </c>
      <c r="J38" s="154">
        <v>177.03</v>
      </c>
      <c r="K38" s="13"/>
      <c r="L38" s="14"/>
      <c r="M38" s="15"/>
      <c r="N38" s="14"/>
      <c r="O38" s="16">
        <f t="shared" si="1"/>
        <v>3.8730457563780087E-3</v>
      </c>
      <c r="P38" s="16"/>
      <c r="Q38" s="17">
        <v>530374</v>
      </c>
      <c r="R38" s="18"/>
    </row>
    <row r="39" spans="2:18" ht="17.25" customHeight="1" thickTop="1" thickBot="1">
      <c r="B39" s="146">
        <f t="shared" si="4"/>
        <v>30</v>
      </c>
      <c r="C39" s="155" t="s">
        <v>62</v>
      </c>
      <c r="D39" s="156" t="s">
        <v>10</v>
      </c>
      <c r="E39" s="148">
        <v>40427</v>
      </c>
      <c r="F39" s="149"/>
      <c r="G39" s="152"/>
      <c r="H39" s="154">
        <v>98.227000000000004</v>
      </c>
      <c r="I39" s="154">
        <v>99.313000000000002</v>
      </c>
      <c r="J39" s="154">
        <v>99.186000000000007</v>
      </c>
      <c r="K39" s="13"/>
      <c r="L39" s="43"/>
      <c r="M39" s="14"/>
      <c r="N39" s="157"/>
      <c r="O39" s="16">
        <f t="shared" si="1"/>
        <v>-1.2787852546997406E-3</v>
      </c>
      <c r="P39" s="16"/>
      <c r="Q39" s="36">
        <v>923189</v>
      </c>
      <c r="R39" s="18"/>
    </row>
    <row r="40" spans="2:18" ht="17.25" customHeight="1" thickTop="1" thickBot="1">
      <c r="B40" s="146">
        <f t="shared" si="4"/>
        <v>31</v>
      </c>
      <c r="C40" s="147" t="s">
        <v>63</v>
      </c>
      <c r="D40" s="158" t="s">
        <v>10</v>
      </c>
      <c r="E40" s="159">
        <v>40672</v>
      </c>
      <c r="F40" s="160"/>
      <c r="G40" s="152"/>
      <c r="H40" s="150">
        <v>131.857</v>
      </c>
      <c r="I40" s="96">
        <v>132.44900000000001</v>
      </c>
      <c r="J40" s="96">
        <v>132.28399999999999</v>
      </c>
      <c r="K40" s="13"/>
      <c r="L40" s="43"/>
      <c r="M40" s="14"/>
      <c r="N40" s="56"/>
      <c r="O40" s="16">
        <f t="shared" si="1"/>
        <v>-1.2457625199134795E-3</v>
      </c>
      <c r="P40" s="16"/>
      <c r="Q40" s="17">
        <v>39007933</v>
      </c>
      <c r="R40" s="18"/>
    </row>
    <row r="41" spans="2:18" s="14" customFormat="1" ht="17.25" customHeight="1" thickTop="1" thickBot="1">
      <c r="B41" s="146">
        <f t="shared" si="4"/>
        <v>32</v>
      </c>
      <c r="C41" s="147" t="s">
        <v>64</v>
      </c>
      <c r="D41" s="161" t="s">
        <v>31</v>
      </c>
      <c r="E41" s="148">
        <v>42003</v>
      </c>
      <c r="F41" s="149"/>
      <c r="G41" s="152"/>
      <c r="H41" s="96">
        <v>167.72</v>
      </c>
      <c r="I41" s="96">
        <v>165.04300000000001</v>
      </c>
      <c r="J41" s="96">
        <v>165.05799999999999</v>
      </c>
      <c r="K41" s="13"/>
      <c r="L41" s="43"/>
      <c r="N41" s="56"/>
      <c r="O41" s="16">
        <f>+(J42-I41)/I41</f>
        <v>-0.12876038365759229</v>
      </c>
      <c r="P41" s="16"/>
      <c r="Q41" s="67">
        <v>610721</v>
      </c>
      <c r="R41" s="18"/>
    </row>
    <row r="42" spans="2:18" s="14" customFormat="1" ht="15" customHeight="1" thickTop="1" thickBot="1">
      <c r="B42" s="146">
        <f t="shared" si="4"/>
        <v>33</v>
      </c>
      <c r="C42" s="153" t="s">
        <v>65</v>
      </c>
      <c r="D42" s="162" t="s">
        <v>31</v>
      </c>
      <c r="E42" s="163" t="s">
        <v>66</v>
      </c>
      <c r="F42" s="160"/>
      <c r="G42" s="152"/>
      <c r="H42" s="164">
        <v>149.70400000000001</v>
      </c>
      <c r="I42" s="164">
        <v>143.886</v>
      </c>
      <c r="J42" s="164">
        <v>143.792</v>
      </c>
      <c r="K42" s="13"/>
      <c r="M42" s="15"/>
      <c r="O42" s="16" t="e">
        <f>+(#REF!-I42)/I42</f>
        <v>#REF!</v>
      </c>
      <c r="P42" s="16"/>
      <c r="Q42" s="67">
        <v>561482</v>
      </c>
      <c r="R42" s="18"/>
    </row>
    <row r="43" spans="2:18" ht="15" customHeight="1" thickTop="1" thickBot="1">
      <c r="B43" s="146">
        <f t="shared" si="4"/>
        <v>34</v>
      </c>
      <c r="C43" s="165" t="s">
        <v>67</v>
      </c>
      <c r="D43" s="166" t="s">
        <v>10</v>
      </c>
      <c r="E43" s="167">
        <v>39237</v>
      </c>
      <c r="F43" s="168"/>
      <c r="G43" s="83"/>
      <c r="H43" s="96">
        <v>23.129000000000001</v>
      </c>
      <c r="I43" s="96">
        <v>22.472999999999999</v>
      </c>
      <c r="J43" s="96">
        <v>22.457000000000001</v>
      </c>
      <c r="K43" s="13"/>
      <c r="L43" s="43"/>
      <c r="M43" s="14"/>
      <c r="N43" s="56"/>
      <c r="O43" s="16">
        <f t="shared" si="1"/>
        <v>-7.1196546967464244E-4</v>
      </c>
      <c r="P43" s="16"/>
      <c r="Q43" s="17">
        <v>40076461</v>
      </c>
      <c r="R43" s="18"/>
    </row>
    <row r="44" spans="2:18" ht="16.5" customHeight="1" thickTop="1" thickBot="1">
      <c r="B44" s="146">
        <f t="shared" si="4"/>
        <v>35</v>
      </c>
      <c r="C44" s="169" t="s">
        <v>68</v>
      </c>
      <c r="D44" s="30" t="s">
        <v>15</v>
      </c>
      <c r="E44" s="77">
        <v>42388</v>
      </c>
      <c r="F44" s="170"/>
      <c r="G44" s="171"/>
      <c r="H44" s="172">
        <v>92.103999999999999</v>
      </c>
      <c r="I44" s="172">
        <v>93.694999999999993</v>
      </c>
      <c r="J44" s="172">
        <v>93.614999999999995</v>
      </c>
      <c r="K44" s="13"/>
      <c r="L44" s="43"/>
      <c r="M44" s="14"/>
      <c r="N44" s="173"/>
      <c r="O44" s="16">
        <f t="shared" si="1"/>
        <v>-8.53834249426312E-4</v>
      </c>
      <c r="P44" s="16"/>
      <c r="Q44" s="17">
        <v>337360</v>
      </c>
      <c r="R44" s="18"/>
    </row>
    <row r="45" spans="2:18" ht="16.5" customHeight="1" thickTop="1" thickBot="1">
      <c r="B45" s="456" t="s">
        <v>69</v>
      </c>
      <c r="C45" s="457"/>
      <c r="D45" s="457"/>
      <c r="E45" s="457"/>
      <c r="F45" s="457"/>
      <c r="G45" s="457"/>
      <c r="H45" s="457"/>
      <c r="I45" s="457"/>
      <c r="J45" s="458"/>
      <c r="K45" s="1"/>
      <c r="M45" s="174"/>
      <c r="O45" s="16" t="e">
        <f t="shared" si="1"/>
        <v>#DIV/0!</v>
      </c>
      <c r="P45" s="16"/>
      <c r="Q45" s="17"/>
      <c r="R45" s="18"/>
    </row>
    <row r="46" spans="2:18" ht="17.25" customHeight="1" thickTop="1" thickBot="1">
      <c r="B46" s="112">
        <v>36</v>
      </c>
      <c r="C46" s="175" t="s">
        <v>70</v>
      </c>
      <c r="D46" s="143" t="s">
        <v>57</v>
      </c>
      <c r="E46" s="176">
        <v>38022</v>
      </c>
      <c r="F46" s="177"/>
      <c r="G46" s="178"/>
      <c r="H46" s="179">
        <v>2242.1210000000001</v>
      </c>
      <c r="I46" s="179">
        <v>2260.8040000000001</v>
      </c>
      <c r="J46" s="179">
        <v>2261.895</v>
      </c>
      <c r="K46" s="180" t="s">
        <v>71</v>
      </c>
      <c r="M46" s="181">
        <f>+(J46-I46)/I46</f>
        <v>4.8257168688656531E-4</v>
      </c>
      <c r="O46" s="16">
        <f t="shared" si="1"/>
        <v>4.8257168688656531E-4</v>
      </c>
      <c r="P46" s="16"/>
      <c r="Q46" s="17">
        <v>9383914</v>
      </c>
      <c r="R46" s="18"/>
    </row>
    <row r="47" spans="2:18" ht="17.25" customHeight="1" thickTop="1" thickBot="1">
      <c r="B47" s="112">
        <f>B46+1</f>
        <v>37</v>
      </c>
      <c r="C47" s="153" t="s">
        <v>72</v>
      </c>
      <c r="D47" s="151" t="s">
        <v>39</v>
      </c>
      <c r="E47" s="176">
        <v>39745</v>
      </c>
      <c r="F47" s="177"/>
      <c r="G47" s="182"/>
      <c r="H47" s="150">
        <v>127.962</v>
      </c>
      <c r="I47" s="150">
        <v>131.173</v>
      </c>
      <c r="J47" s="150">
        <v>131.63999999999999</v>
      </c>
      <c r="K47" s="183" t="s">
        <v>73</v>
      </c>
      <c r="M47" s="181" t="e">
        <f>+(#REF!-#REF!)/#REF!</f>
        <v>#REF!</v>
      </c>
      <c r="O47" s="16">
        <f t="shared" si="1"/>
        <v>3.5601838793043123E-3</v>
      </c>
      <c r="P47" s="16"/>
      <c r="Q47" s="17">
        <v>60663580</v>
      </c>
      <c r="R47" s="18"/>
    </row>
    <row r="48" spans="2:18" ht="16.5" customHeight="1" thickTop="1" thickBot="1">
      <c r="B48" s="112">
        <f t="shared" ref="B48:B60" si="5">B47+1</f>
        <v>38</v>
      </c>
      <c r="C48" s="153" t="s">
        <v>74</v>
      </c>
      <c r="D48" s="151" t="s">
        <v>60</v>
      </c>
      <c r="E48" s="176">
        <v>39937</v>
      </c>
      <c r="F48" s="177"/>
      <c r="G48" s="184"/>
      <c r="H48" s="154">
        <v>216.05699999999999</v>
      </c>
      <c r="I48" s="154">
        <v>216.31899999999999</v>
      </c>
      <c r="J48" s="154">
        <v>216.125</v>
      </c>
      <c r="K48" s="183" t="s">
        <v>73</v>
      </c>
      <c r="M48" s="181" t="e">
        <f>+(#REF!-#REF!)/#REF!</f>
        <v>#REF!</v>
      </c>
      <c r="O48" s="16">
        <f t="shared" si="1"/>
        <v>-8.968236724466571E-4</v>
      </c>
      <c r="P48" s="16"/>
      <c r="Q48" s="17">
        <v>1825774</v>
      </c>
      <c r="R48" s="18"/>
    </row>
    <row r="49" spans="1:18" ht="17.25" customHeight="1" thickTop="1" thickBot="1">
      <c r="B49" s="112">
        <f t="shared" si="5"/>
        <v>39</v>
      </c>
      <c r="C49" s="185" t="s">
        <v>75</v>
      </c>
      <c r="D49" s="151" t="s">
        <v>48</v>
      </c>
      <c r="E49" s="176">
        <v>38740</v>
      </c>
      <c r="F49" s="177"/>
      <c r="G49" s="184"/>
      <c r="H49" s="154">
        <v>2.98</v>
      </c>
      <c r="I49" s="154">
        <v>2.91</v>
      </c>
      <c r="J49" s="154">
        <v>2.923</v>
      </c>
      <c r="K49" s="186" t="s">
        <v>49</v>
      </c>
      <c r="M49" s="181">
        <f t="shared" ref="M49:M56" si="6">+(J49-I49)/I49</f>
        <v>4.4673539518900003E-3</v>
      </c>
      <c r="O49" s="16">
        <f t="shared" si="1"/>
        <v>4.4673539518900003E-3</v>
      </c>
      <c r="P49" s="16"/>
      <c r="Q49" s="17">
        <v>10024077</v>
      </c>
      <c r="R49" s="18"/>
    </row>
    <row r="50" spans="1:18" ht="17.25" customHeight="1" thickTop="1" thickBot="1">
      <c r="A50" s="2" t="s">
        <v>76</v>
      </c>
      <c r="B50" s="112">
        <f t="shared" si="5"/>
        <v>40</v>
      </c>
      <c r="C50" s="185" t="s">
        <v>77</v>
      </c>
      <c r="D50" s="151" t="s">
        <v>48</v>
      </c>
      <c r="E50" s="176">
        <v>38740</v>
      </c>
      <c r="F50" s="177"/>
      <c r="G50" s="184"/>
      <c r="H50" s="187">
        <v>2.6789999999999998</v>
      </c>
      <c r="I50" s="187">
        <v>2.6349999999999998</v>
      </c>
      <c r="J50" s="187">
        <v>2.6459999999999999</v>
      </c>
      <c r="K50" s="183" t="s">
        <v>73</v>
      </c>
      <c r="M50" s="181">
        <f t="shared" si="6"/>
        <v>4.1745730550285095E-3</v>
      </c>
      <c r="O50" s="16">
        <f t="shared" si="1"/>
        <v>4.1745730550285095E-3</v>
      </c>
      <c r="P50" s="16"/>
      <c r="Q50" s="17">
        <v>9137760</v>
      </c>
      <c r="R50" s="18"/>
    </row>
    <row r="51" spans="1:18" ht="17.25" customHeight="1" thickTop="1" thickBot="1">
      <c r="B51" s="188">
        <f t="shared" si="5"/>
        <v>41</v>
      </c>
      <c r="C51" s="189" t="s">
        <v>78</v>
      </c>
      <c r="D51" s="190" t="s">
        <v>37</v>
      </c>
      <c r="E51" s="191">
        <v>41984</v>
      </c>
      <c r="F51" s="192"/>
      <c r="G51" s="182"/>
      <c r="H51" s="187">
        <v>65.25</v>
      </c>
      <c r="I51" s="187">
        <v>63.948999999999998</v>
      </c>
      <c r="J51" s="187">
        <v>64.024000000000001</v>
      </c>
      <c r="K51" s="183" t="s">
        <v>73</v>
      </c>
      <c r="M51" s="181">
        <f t="shared" si="6"/>
        <v>1.1728095826362076E-3</v>
      </c>
      <c r="O51" s="16">
        <f t="shared" si="1"/>
        <v>1.1728095826362076E-3</v>
      </c>
      <c r="P51" s="16"/>
      <c r="Q51" s="17">
        <v>65440</v>
      </c>
      <c r="R51" s="18"/>
    </row>
    <row r="52" spans="1:18" ht="17.25" customHeight="1" thickTop="1">
      <c r="B52" s="188">
        <f t="shared" si="5"/>
        <v>42</v>
      </c>
      <c r="C52" s="153" t="s">
        <v>79</v>
      </c>
      <c r="D52" s="30" t="s">
        <v>23</v>
      </c>
      <c r="E52" s="193">
        <v>42087</v>
      </c>
      <c r="F52" s="194"/>
      <c r="G52" s="184"/>
      <c r="H52" s="195">
        <v>1.3360000000000001</v>
      </c>
      <c r="I52" s="195">
        <v>1.35</v>
      </c>
      <c r="J52" s="195">
        <v>1.351</v>
      </c>
      <c r="K52" s="196"/>
      <c r="M52" s="197">
        <f t="shared" si="6"/>
        <v>7.4074074074065906E-4</v>
      </c>
      <c r="O52" s="16">
        <f t="shared" si="1"/>
        <v>7.4074074074065906E-4</v>
      </c>
      <c r="P52" s="16"/>
      <c r="Q52" s="17">
        <v>766125</v>
      </c>
      <c r="R52" s="18"/>
    </row>
    <row r="53" spans="1:18" ht="16.5" customHeight="1">
      <c r="B53" s="188">
        <f t="shared" si="5"/>
        <v>43</v>
      </c>
      <c r="C53" s="185" t="s">
        <v>81</v>
      </c>
      <c r="D53" s="30" t="s">
        <v>23</v>
      </c>
      <c r="E53" s="193">
        <v>42087</v>
      </c>
      <c r="F53" s="194"/>
      <c r="G53" s="184"/>
      <c r="H53" s="96">
        <v>1.2290000000000001</v>
      </c>
      <c r="I53" s="96">
        <v>1.22</v>
      </c>
      <c r="J53" s="96">
        <v>1.22</v>
      </c>
      <c r="K53" s="196"/>
      <c r="M53" s="197">
        <f t="shared" si="6"/>
        <v>0</v>
      </c>
      <c r="O53" s="16">
        <f t="shared" si="1"/>
        <v>0</v>
      </c>
      <c r="P53" s="16"/>
      <c r="Q53" s="17">
        <v>686564</v>
      </c>
      <c r="R53" s="18"/>
    </row>
    <row r="54" spans="1:18" ht="16.5" customHeight="1">
      <c r="B54" s="188">
        <f t="shared" si="5"/>
        <v>44</v>
      </c>
      <c r="C54" s="153" t="s">
        <v>82</v>
      </c>
      <c r="D54" s="30" t="s">
        <v>23</v>
      </c>
      <c r="E54" s="193">
        <v>42087</v>
      </c>
      <c r="F54" s="194"/>
      <c r="G54" s="198"/>
      <c r="H54" s="150">
        <v>1.2</v>
      </c>
      <c r="I54" s="150">
        <v>1.19</v>
      </c>
      <c r="J54" s="150">
        <v>1.1930000000000001</v>
      </c>
      <c r="K54" s="196"/>
      <c r="M54" s="197">
        <f t="shared" si="6"/>
        <v>2.5210084033614401E-3</v>
      </c>
      <c r="O54" s="16">
        <f t="shared" si="1"/>
        <v>2.5210084033614401E-3</v>
      </c>
      <c r="P54" s="16"/>
      <c r="Q54" s="17">
        <v>658968</v>
      </c>
      <c r="R54" s="18"/>
    </row>
    <row r="55" spans="1:18" ht="16.5" customHeight="1">
      <c r="B55" s="188">
        <f t="shared" si="5"/>
        <v>45</v>
      </c>
      <c r="C55" s="153" t="s">
        <v>83</v>
      </c>
      <c r="D55" s="30" t="s">
        <v>19</v>
      </c>
      <c r="E55" s="193">
        <v>42317</v>
      </c>
      <c r="F55" s="194"/>
      <c r="G55" s="198"/>
      <c r="H55" s="199">
        <v>106.676</v>
      </c>
      <c r="I55" s="199">
        <v>105.20699999999999</v>
      </c>
      <c r="J55" s="199">
        <v>105.212</v>
      </c>
      <c r="K55" s="196"/>
      <c r="M55" s="197">
        <f t="shared" si="6"/>
        <v>4.7525354776865265E-5</v>
      </c>
      <c r="O55" s="16">
        <f t="shared" si="1"/>
        <v>4.7525354776865265E-5</v>
      </c>
      <c r="P55" s="16"/>
      <c r="Q55" s="17">
        <v>15790655</v>
      </c>
      <c r="R55" s="18"/>
    </row>
    <row r="56" spans="1:18" ht="16.5" customHeight="1">
      <c r="B56" s="188">
        <f t="shared" si="5"/>
        <v>46</v>
      </c>
      <c r="C56" s="200" t="s">
        <v>84</v>
      </c>
      <c r="D56" s="201" t="s">
        <v>33</v>
      </c>
      <c r="E56" s="202">
        <v>39503</v>
      </c>
      <c r="F56" s="203"/>
      <c r="G56" s="27"/>
      <c r="H56" s="154" t="s">
        <v>85</v>
      </c>
      <c r="I56" s="154" t="s">
        <v>85</v>
      </c>
      <c r="J56" s="154" t="s">
        <v>85</v>
      </c>
      <c r="K56" s="196"/>
      <c r="M56" s="197" t="e">
        <f t="shared" si="6"/>
        <v>#VALUE!</v>
      </c>
      <c r="O56" s="16" t="e">
        <f t="shared" si="1"/>
        <v>#VALUE!</v>
      </c>
      <c r="P56" s="16"/>
      <c r="Q56" s="17">
        <v>102487</v>
      </c>
      <c r="R56" s="18"/>
    </row>
    <row r="57" spans="1:18" ht="16.5" customHeight="1">
      <c r="B57" s="188">
        <f t="shared" si="5"/>
        <v>47</v>
      </c>
      <c r="C57" s="200" t="s">
        <v>86</v>
      </c>
      <c r="D57" s="201" t="s">
        <v>87</v>
      </c>
      <c r="E57" s="204">
        <v>42842</v>
      </c>
      <c r="F57" s="205"/>
      <c r="G57" s="27"/>
      <c r="H57" s="154">
        <v>1187.8789999999999</v>
      </c>
      <c r="I57" s="154">
        <v>1146.4639999999999</v>
      </c>
      <c r="J57" s="154">
        <v>1143.0550000000001</v>
      </c>
      <c r="K57" s="196"/>
      <c r="M57" s="197" t="e">
        <f>+(I57-#REF!)/#REF!</f>
        <v>#REF!</v>
      </c>
      <c r="O57" s="16">
        <f t="shared" si="1"/>
        <v>-2.9734906634659949E-3</v>
      </c>
      <c r="P57" s="16"/>
      <c r="Q57" s="17">
        <v>5399518</v>
      </c>
      <c r="R57" s="18"/>
    </row>
    <row r="58" spans="1:18" ht="16.5" customHeight="1">
      <c r="B58" s="188">
        <f t="shared" si="5"/>
        <v>48</v>
      </c>
      <c r="C58" s="200" t="s">
        <v>88</v>
      </c>
      <c r="D58" s="201" t="s">
        <v>19</v>
      </c>
      <c r="E58" s="204">
        <v>42874</v>
      </c>
      <c r="F58" s="205"/>
      <c r="G58" s="27"/>
      <c r="H58" s="206">
        <v>12.972</v>
      </c>
      <c r="I58" s="206">
        <v>12.61</v>
      </c>
      <c r="J58" s="206">
        <v>12.683</v>
      </c>
      <c r="K58" s="196"/>
      <c r="M58" s="197">
        <f>+(J58-I58)/I58</f>
        <v>5.7890563045202535E-3</v>
      </c>
      <c r="O58" s="16">
        <f t="shared" si="1"/>
        <v>5.7890563045202535E-3</v>
      </c>
      <c r="P58" s="16"/>
      <c r="Q58" s="17">
        <v>6192757</v>
      </c>
      <c r="R58" s="18"/>
    </row>
    <row r="59" spans="1:18" ht="16.5" customHeight="1" thickBot="1">
      <c r="B59" s="188">
        <f t="shared" si="5"/>
        <v>49</v>
      </c>
      <c r="C59" s="207" t="s">
        <v>89</v>
      </c>
      <c r="D59" s="127" t="s">
        <v>10</v>
      </c>
      <c r="E59" s="208">
        <v>43045</v>
      </c>
      <c r="F59" s="209"/>
      <c r="G59" s="27"/>
      <c r="H59" s="210">
        <v>10.355</v>
      </c>
      <c r="I59" s="210">
        <v>10.263999999999999</v>
      </c>
      <c r="J59" s="210">
        <v>10.236000000000001</v>
      </c>
      <c r="K59" s="211"/>
      <c r="L59" s="212"/>
      <c r="M59" s="213">
        <f>+(J59-I59)/I59</f>
        <v>-2.7279812938424291E-3</v>
      </c>
      <c r="N59" s="212"/>
      <c r="O59" s="16">
        <f t="shared" si="1"/>
        <v>-2.7279812938424291E-3</v>
      </c>
      <c r="P59" s="16"/>
      <c r="Q59" s="17">
        <v>24226799</v>
      </c>
      <c r="R59" s="18"/>
    </row>
    <row r="60" spans="1:18" ht="16.5" customHeight="1" thickTop="1" thickBot="1">
      <c r="B60" s="131">
        <f t="shared" si="5"/>
        <v>50</v>
      </c>
      <c r="C60" s="214" t="s">
        <v>90</v>
      </c>
      <c r="D60" s="215" t="s">
        <v>19</v>
      </c>
      <c r="E60" s="134">
        <v>44368</v>
      </c>
      <c r="F60" s="216"/>
      <c r="G60" s="55"/>
      <c r="H60" s="217">
        <v>11.433</v>
      </c>
      <c r="I60" s="217">
        <v>12.148</v>
      </c>
      <c r="J60" s="217">
        <v>12.212999999999999</v>
      </c>
      <c r="K60" s="211"/>
      <c r="L60" s="212"/>
      <c r="M60" s="213">
        <f>+(J60-I60)/I60</f>
        <v>5.3506750082317669E-3</v>
      </c>
      <c r="N60" s="212"/>
      <c r="O60" s="16">
        <f t="shared" si="1"/>
        <v>5.3506750082317669E-3</v>
      </c>
      <c r="P60" s="16"/>
      <c r="Q60" s="17">
        <v>24226799</v>
      </c>
      <c r="R60" s="18"/>
    </row>
    <row r="61" spans="1:18" ht="16.5" customHeight="1" thickTop="1" thickBot="1">
      <c r="B61" s="462" t="s">
        <v>91</v>
      </c>
      <c r="C61" s="463"/>
      <c r="D61" s="463"/>
      <c r="E61" s="463"/>
      <c r="F61" s="463"/>
      <c r="G61" s="463"/>
      <c r="H61" s="463"/>
      <c r="I61" s="463"/>
      <c r="J61" s="464"/>
      <c r="K61" s="196"/>
      <c r="M61" s="197"/>
      <c r="O61" s="16" t="e">
        <f t="shared" si="1"/>
        <v>#DIV/0!</v>
      </c>
      <c r="P61" s="16"/>
      <c r="Q61" s="17"/>
      <c r="R61" s="18"/>
    </row>
    <row r="62" spans="1:18" ht="16.5" customHeight="1" thickTop="1" thickBot="1">
      <c r="B62" s="218">
        <v>51</v>
      </c>
      <c r="C62" s="219" t="s">
        <v>92</v>
      </c>
      <c r="D62" s="105" t="s">
        <v>13</v>
      </c>
      <c r="E62" s="220">
        <v>36626</v>
      </c>
      <c r="F62" s="221"/>
      <c r="G62" s="222"/>
      <c r="H62" s="223">
        <v>88.113</v>
      </c>
      <c r="I62" s="223">
        <v>87.222999999999999</v>
      </c>
      <c r="J62" s="223">
        <v>87.262</v>
      </c>
      <c r="K62" s="13"/>
      <c r="L62" s="14"/>
      <c r="M62" s="15"/>
      <c r="N62" s="14"/>
      <c r="O62" s="16">
        <f>+(J62-I62)/I62</f>
        <v>4.4712977081734723E-4</v>
      </c>
      <c r="P62" s="16"/>
      <c r="Q62" s="17">
        <v>1219718</v>
      </c>
      <c r="R62" s="18"/>
    </row>
    <row r="63" spans="1:18" ht="16.5" customHeight="1" thickTop="1" thickBot="1">
      <c r="B63" s="224"/>
      <c r="C63" s="480" t="s">
        <v>93</v>
      </c>
      <c r="D63" s="480"/>
      <c r="E63" s="480"/>
      <c r="F63" s="480"/>
      <c r="G63" s="480"/>
      <c r="H63" s="480"/>
      <c r="I63" s="480"/>
      <c r="J63" s="480"/>
      <c r="K63" s="464"/>
      <c r="L63" s="14"/>
      <c r="M63" s="97"/>
      <c r="N63" s="14"/>
      <c r="O63" s="16"/>
      <c r="P63" s="16"/>
      <c r="Q63" s="17"/>
      <c r="R63" s="18"/>
    </row>
    <row r="64" spans="1:18" ht="16.5" customHeight="1" thickTop="1" thickBot="1">
      <c r="B64" s="225">
        <v>52</v>
      </c>
      <c r="C64" s="226" t="s">
        <v>94</v>
      </c>
      <c r="D64" s="227" t="s">
        <v>48</v>
      </c>
      <c r="E64" s="228">
        <v>40071</v>
      </c>
      <c r="F64" s="106"/>
      <c r="G64" s="229"/>
      <c r="H64" s="230">
        <v>1.288</v>
      </c>
      <c r="I64" s="230">
        <v>1.2589999999999999</v>
      </c>
      <c r="J64" s="230">
        <v>1.2609999999999999</v>
      </c>
      <c r="K64" s="196" t="s">
        <v>80</v>
      </c>
      <c r="M64" s="181" t="e">
        <f>+(#REF!-I64)/I64</f>
        <v>#REF!</v>
      </c>
      <c r="O64" s="16"/>
      <c r="P64" s="16"/>
      <c r="Q64" s="17"/>
      <c r="R64" s="18"/>
    </row>
    <row r="65" spans="2:18" ht="23.25" customHeight="1" thickTop="1" thickBot="1">
      <c r="B65" s="481" t="s">
        <v>95</v>
      </c>
      <c r="C65" s="482"/>
      <c r="D65" s="482"/>
      <c r="E65" s="482"/>
      <c r="F65" s="482"/>
      <c r="G65" s="482"/>
      <c r="H65" s="482"/>
      <c r="I65" s="482"/>
      <c r="J65" s="483"/>
      <c r="K65" s="1"/>
      <c r="O65" s="16" t="e">
        <f t="shared" si="1"/>
        <v>#DIV/0!</v>
      </c>
      <c r="P65" s="16"/>
      <c r="R65" s="18"/>
    </row>
    <row r="66" spans="2:18" ht="14.25" customHeight="1" thickTop="1" thickBot="1">
      <c r="B66" s="484" t="s">
        <v>0</v>
      </c>
      <c r="C66" s="485"/>
      <c r="D66" s="490" t="s">
        <v>1</v>
      </c>
      <c r="E66" s="493" t="s">
        <v>2</v>
      </c>
      <c r="F66" s="496" t="s">
        <v>96</v>
      </c>
      <c r="G66" s="497"/>
      <c r="H66" s="498" t="s">
        <v>3</v>
      </c>
      <c r="I66" s="469" t="s">
        <v>4</v>
      </c>
      <c r="J66" s="472" t="s">
        <v>5</v>
      </c>
      <c r="K66" s="1"/>
      <c r="M66" s="2"/>
      <c r="O66" s="16" t="e">
        <f t="shared" si="1"/>
        <v>#VALUE!</v>
      </c>
      <c r="P66" s="16"/>
      <c r="R66" s="18"/>
    </row>
    <row r="67" spans="2:18" ht="13.5" customHeight="1">
      <c r="B67" s="486"/>
      <c r="C67" s="487"/>
      <c r="D67" s="491"/>
      <c r="E67" s="494"/>
      <c r="F67" s="475" t="s">
        <v>98</v>
      </c>
      <c r="G67" s="475" t="s">
        <v>99</v>
      </c>
      <c r="H67" s="499"/>
      <c r="I67" s="470"/>
      <c r="J67" s="473"/>
      <c r="K67" s="1"/>
      <c r="M67" s="2"/>
      <c r="O67" s="16" t="e">
        <f t="shared" si="1"/>
        <v>#DIV/0!</v>
      </c>
      <c r="P67" s="16"/>
      <c r="R67" s="18"/>
    </row>
    <row r="68" spans="2:18" ht="16.5" customHeight="1" thickBot="1">
      <c r="B68" s="488"/>
      <c r="C68" s="489"/>
      <c r="D68" s="492"/>
      <c r="E68" s="495"/>
      <c r="F68" s="476"/>
      <c r="G68" s="476"/>
      <c r="H68" s="500"/>
      <c r="I68" s="471"/>
      <c r="J68" s="474"/>
      <c r="K68" s="1"/>
      <c r="M68" s="2"/>
      <c r="O68" s="16" t="e">
        <f t="shared" si="1"/>
        <v>#DIV/0!</v>
      </c>
      <c r="P68" s="16"/>
      <c r="R68" s="18"/>
    </row>
    <row r="69" spans="2:18" ht="12" customHeight="1" thickTop="1" thickBot="1">
      <c r="B69" s="477" t="s">
        <v>100</v>
      </c>
      <c r="C69" s="478"/>
      <c r="D69" s="478"/>
      <c r="E69" s="478"/>
      <c r="F69" s="478"/>
      <c r="G69" s="478"/>
      <c r="H69" s="478"/>
      <c r="I69" s="478"/>
      <c r="J69" s="479"/>
      <c r="K69" s="1"/>
      <c r="M69" s="2"/>
      <c r="O69" s="16" t="e">
        <f t="shared" si="1"/>
        <v>#DIV/0!</v>
      </c>
      <c r="P69" s="16"/>
      <c r="R69" s="18"/>
    </row>
    <row r="70" spans="2:18" ht="17.25" customHeight="1" thickTop="1" thickBot="1">
      <c r="B70" s="231">
        <v>53</v>
      </c>
      <c r="C70" s="93" t="s">
        <v>101</v>
      </c>
      <c r="D70" s="232" t="s">
        <v>29</v>
      </c>
      <c r="E70" s="233">
        <v>36831</v>
      </c>
      <c r="F70" s="234">
        <v>44334</v>
      </c>
      <c r="G70" s="235">
        <v>4.548</v>
      </c>
      <c r="H70" s="236">
        <v>109.64400000000001</v>
      </c>
      <c r="I70" s="236">
        <v>110.861</v>
      </c>
      <c r="J70" s="236">
        <v>110.873</v>
      </c>
      <c r="K70" s="237"/>
      <c r="L70" s="43"/>
      <c r="M70" s="14"/>
      <c r="N70" s="238"/>
      <c r="O70" s="16"/>
      <c r="P70" s="16"/>
      <c r="Q70" s="17"/>
      <c r="R70" s="18"/>
    </row>
    <row r="71" spans="2:18" ht="16.5" customHeight="1" thickTop="1" thickBot="1">
      <c r="B71" s="239">
        <f>B70+1</f>
        <v>54</v>
      </c>
      <c r="C71" s="240" t="s">
        <v>102</v>
      </c>
      <c r="D71" s="30" t="s">
        <v>23</v>
      </c>
      <c r="E71" s="241">
        <v>101.60599999999999</v>
      </c>
      <c r="F71" s="241">
        <v>44347</v>
      </c>
      <c r="G71" s="242">
        <v>3.7120000000000002</v>
      </c>
      <c r="H71" s="243">
        <v>101.621</v>
      </c>
      <c r="I71" s="243">
        <v>102.756</v>
      </c>
      <c r="J71" s="243">
        <v>102.767</v>
      </c>
      <c r="K71" s="237"/>
      <c r="L71" s="43"/>
      <c r="M71" s="14"/>
      <c r="N71" s="238"/>
      <c r="O71" s="16"/>
      <c r="P71" s="16"/>
      <c r="Q71" s="17"/>
      <c r="R71" s="18"/>
    </row>
    <row r="72" spans="2:18" ht="16.5" customHeight="1" thickTop="1" thickBot="1">
      <c r="B72" s="244">
        <f t="shared" ref="B72:B90" si="7">B71+1</f>
        <v>55</v>
      </c>
      <c r="C72" s="41" t="s">
        <v>103</v>
      </c>
      <c r="D72" s="33" t="s">
        <v>23</v>
      </c>
      <c r="E72" s="245">
        <v>38847</v>
      </c>
      <c r="F72" s="245">
        <v>44453</v>
      </c>
      <c r="G72" s="246">
        <v>5.3090000000000002</v>
      </c>
      <c r="H72" s="243">
        <v>107.869</v>
      </c>
      <c r="I72" s="243">
        <v>109.44</v>
      </c>
      <c r="J72" s="243">
        <v>109.456</v>
      </c>
      <c r="K72" s="13"/>
      <c r="L72" s="43"/>
      <c r="M72" s="14"/>
      <c r="N72" s="247"/>
      <c r="O72" s="16"/>
      <c r="P72" s="16"/>
      <c r="Q72" s="17"/>
      <c r="R72" s="18"/>
    </row>
    <row r="73" spans="2:18" ht="16.5" customHeight="1" thickTop="1" thickBot="1">
      <c r="B73" s="244">
        <f t="shared" si="7"/>
        <v>56</v>
      </c>
      <c r="C73" s="248" t="s">
        <v>104</v>
      </c>
      <c r="D73" s="33" t="s">
        <v>44</v>
      </c>
      <c r="E73" s="245">
        <v>36831</v>
      </c>
      <c r="F73" s="245">
        <v>44340</v>
      </c>
      <c r="G73" s="246">
        <v>5.3979999999999997</v>
      </c>
      <c r="H73" s="199">
        <v>105.07899999999999</v>
      </c>
      <c r="I73" s="199">
        <v>106.608</v>
      </c>
      <c r="J73" s="199">
        <v>106.623</v>
      </c>
      <c r="K73" s="13"/>
      <c r="L73" s="43"/>
      <c r="M73" s="14"/>
      <c r="N73" s="249"/>
      <c r="O73" s="16"/>
      <c r="P73" s="16"/>
      <c r="Q73" s="17"/>
      <c r="R73" s="18"/>
    </row>
    <row r="74" spans="2:18" ht="16.5" customHeight="1" thickTop="1" thickBot="1">
      <c r="B74" s="244">
        <f t="shared" si="7"/>
        <v>57</v>
      </c>
      <c r="C74" s="41" t="s">
        <v>105</v>
      </c>
      <c r="D74" s="33" t="s">
        <v>106</v>
      </c>
      <c r="E74" s="245">
        <v>39209</v>
      </c>
      <c r="F74" s="245">
        <v>44344</v>
      </c>
      <c r="G74" s="246">
        <v>6.883</v>
      </c>
      <c r="H74" s="243">
        <v>107.086</v>
      </c>
      <c r="I74" s="243">
        <v>108.892</v>
      </c>
      <c r="J74" s="243">
        <v>108.911</v>
      </c>
      <c r="K74" s="13"/>
      <c r="L74" s="43"/>
      <c r="M74" s="14"/>
      <c r="N74" s="173"/>
      <c r="O74" s="16"/>
      <c r="P74" s="16"/>
      <c r="Q74" s="17"/>
      <c r="R74" s="18"/>
    </row>
    <row r="75" spans="2:18" ht="14.25" customHeight="1" thickTop="1" thickBot="1">
      <c r="B75" s="250">
        <f t="shared" si="7"/>
        <v>58</v>
      </c>
      <c r="C75" s="41" t="s">
        <v>107</v>
      </c>
      <c r="D75" s="143" t="s">
        <v>57</v>
      </c>
      <c r="E75" s="245">
        <v>37865</v>
      </c>
      <c r="F75" s="245">
        <v>44342</v>
      </c>
      <c r="G75" s="246">
        <v>5.4109999999999996</v>
      </c>
      <c r="H75" s="243">
        <v>109.883</v>
      </c>
      <c r="I75" s="243">
        <v>111.401</v>
      </c>
      <c r="J75" s="243">
        <v>111.416</v>
      </c>
      <c r="K75" s="13"/>
      <c r="L75" s="43"/>
      <c r="M75" s="14"/>
      <c r="N75" s="138"/>
      <c r="O75" s="16"/>
      <c r="P75" s="16"/>
      <c r="Q75" s="17"/>
      <c r="R75" s="18"/>
    </row>
    <row r="76" spans="2:18" ht="16.5" customHeight="1" thickTop="1" thickBot="1">
      <c r="B76" s="250">
        <f t="shared" si="7"/>
        <v>59</v>
      </c>
      <c r="C76" s="32" t="s">
        <v>108</v>
      </c>
      <c r="D76" s="33" t="s">
        <v>39</v>
      </c>
      <c r="E76" s="245">
        <v>35436</v>
      </c>
      <c r="F76" s="245">
        <v>44337</v>
      </c>
      <c r="G76" s="246">
        <v>5.2770000000000001</v>
      </c>
      <c r="H76" s="243">
        <v>106.47199999999999</v>
      </c>
      <c r="I76" s="243">
        <v>107.947</v>
      </c>
      <c r="J76" s="243">
        <v>107.962</v>
      </c>
      <c r="K76" s="13"/>
      <c r="L76" s="43"/>
      <c r="M76" s="14"/>
      <c r="N76" s="173"/>
      <c r="O76" s="16"/>
      <c r="P76" s="16"/>
      <c r="Q76" s="17"/>
      <c r="R76" s="18"/>
    </row>
    <row r="77" spans="2:18" ht="16.5" customHeight="1" thickTop="1" thickBot="1">
      <c r="B77" s="250">
        <f t="shared" si="7"/>
        <v>60</v>
      </c>
      <c r="C77" s="32" t="s">
        <v>109</v>
      </c>
      <c r="D77" s="127" t="s">
        <v>10</v>
      </c>
      <c r="E77" s="245">
        <v>35464</v>
      </c>
      <c r="F77" s="234">
        <v>44334</v>
      </c>
      <c r="G77" s="246">
        <v>4.8209999999999997</v>
      </c>
      <c r="H77" s="243">
        <v>103.512</v>
      </c>
      <c r="I77" s="243">
        <v>104.89400000000001</v>
      </c>
      <c r="J77" s="243">
        <v>104.90900000000001</v>
      </c>
      <c r="K77" s="13"/>
      <c r="L77" s="43"/>
      <c r="M77" s="14"/>
      <c r="N77" s="238"/>
      <c r="O77" s="16"/>
      <c r="P77" s="16"/>
      <c r="Q77" s="17"/>
      <c r="R77" s="18"/>
    </row>
    <row r="78" spans="2:18" ht="15" customHeight="1" thickTop="1" thickBot="1">
      <c r="B78" s="244">
        <f t="shared" si="7"/>
        <v>61</v>
      </c>
      <c r="C78" s="32" t="s">
        <v>110</v>
      </c>
      <c r="D78" s="33" t="s">
        <v>33</v>
      </c>
      <c r="E78" s="245">
        <v>37207</v>
      </c>
      <c r="F78" s="245">
        <v>44376</v>
      </c>
      <c r="G78" s="246">
        <v>2.63</v>
      </c>
      <c r="H78" s="243">
        <v>103.245</v>
      </c>
      <c r="I78" s="243">
        <v>103.63500000000001</v>
      </c>
      <c r="J78" s="243">
        <v>103.636</v>
      </c>
      <c r="K78" s="13"/>
      <c r="L78" s="43"/>
      <c r="M78" s="14"/>
      <c r="N78" s="238"/>
      <c r="O78" s="16"/>
      <c r="P78" s="16"/>
      <c r="Q78" s="17"/>
      <c r="R78" s="18"/>
    </row>
    <row r="79" spans="2:18" ht="16.5" customHeight="1" thickTop="1" thickBot="1">
      <c r="B79" s="250">
        <f t="shared" si="7"/>
        <v>62</v>
      </c>
      <c r="C79" s="32" t="s">
        <v>111</v>
      </c>
      <c r="D79" s="33" t="s">
        <v>112</v>
      </c>
      <c r="E79" s="245">
        <v>37242</v>
      </c>
      <c r="F79" s="245">
        <v>44291</v>
      </c>
      <c r="G79" s="246">
        <v>5.7060000000000004</v>
      </c>
      <c r="H79" s="243">
        <v>107.099</v>
      </c>
      <c r="I79" s="243">
        <v>108.64400000000001</v>
      </c>
      <c r="J79" s="243">
        <v>108.66</v>
      </c>
      <c r="K79" s="13"/>
      <c r="L79" s="43"/>
      <c r="M79" s="14"/>
      <c r="N79" s="69"/>
      <c r="O79" s="16"/>
      <c r="P79" s="16"/>
      <c r="Q79" s="36"/>
      <c r="R79" s="18"/>
    </row>
    <row r="80" spans="2:18" ht="17.25" customHeight="1" thickTop="1" thickBot="1">
      <c r="B80" s="250">
        <f t="shared" si="7"/>
        <v>63</v>
      </c>
      <c r="C80" s="41" t="s">
        <v>113</v>
      </c>
      <c r="D80" s="33" t="s">
        <v>114</v>
      </c>
      <c r="E80" s="245">
        <v>36075</v>
      </c>
      <c r="F80" s="245">
        <v>44319</v>
      </c>
      <c r="G80" s="246">
        <v>6.3419999999999996</v>
      </c>
      <c r="H80" s="243">
        <v>109.10899999999999</v>
      </c>
      <c r="I80" s="243">
        <v>110.807</v>
      </c>
      <c r="J80" s="243">
        <v>110.825</v>
      </c>
      <c r="K80" s="13"/>
      <c r="L80" s="43"/>
      <c r="M80" s="14"/>
      <c r="N80" s="138"/>
      <c r="O80" s="16"/>
      <c r="P80" s="16"/>
      <c r="Q80" s="17"/>
      <c r="R80" s="18"/>
    </row>
    <row r="81" spans="1:18" ht="16.5" customHeight="1" thickTop="1" thickBot="1">
      <c r="B81" s="250">
        <f t="shared" si="7"/>
        <v>64</v>
      </c>
      <c r="C81" s="41" t="s">
        <v>115</v>
      </c>
      <c r="D81" s="33" t="s">
        <v>19</v>
      </c>
      <c r="E81" s="245">
        <v>37396</v>
      </c>
      <c r="F81" s="245">
        <v>44344</v>
      </c>
      <c r="G81" s="246">
        <v>4.085</v>
      </c>
      <c r="H81" s="243">
        <v>106.026</v>
      </c>
      <c r="I81" s="243">
        <v>107.137</v>
      </c>
      <c r="J81" s="243">
        <v>107.15</v>
      </c>
      <c r="K81" s="251"/>
      <c r="L81" s="252"/>
      <c r="M81" s="5"/>
      <c r="N81" s="57"/>
      <c r="O81" s="16"/>
      <c r="P81" s="16"/>
      <c r="Q81" s="17"/>
      <c r="R81" s="18"/>
    </row>
    <row r="82" spans="1:18" ht="16.5" customHeight="1" thickTop="1" thickBot="1">
      <c r="B82" s="250">
        <f t="shared" si="7"/>
        <v>65</v>
      </c>
      <c r="C82" s="41" t="s">
        <v>116</v>
      </c>
      <c r="D82" s="33" t="s">
        <v>60</v>
      </c>
      <c r="E82" s="77">
        <v>40211</v>
      </c>
      <c r="F82" s="245">
        <v>44344</v>
      </c>
      <c r="G82" s="253">
        <v>3.66</v>
      </c>
      <c r="H82" s="243">
        <v>105.277</v>
      </c>
      <c r="I82" s="243">
        <v>106.35299999999999</v>
      </c>
      <c r="J82" s="243">
        <v>106.364</v>
      </c>
      <c r="K82" s="13"/>
      <c r="L82" s="43"/>
      <c r="M82" s="14"/>
      <c r="N82" s="173"/>
      <c r="O82" s="16"/>
      <c r="P82" s="16"/>
      <c r="Q82" s="17"/>
      <c r="R82" s="18"/>
    </row>
    <row r="83" spans="1:18" ht="16.5" customHeight="1" thickTop="1" thickBot="1">
      <c r="B83" s="244">
        <f t="shared" si="7"/>
        <v>66</v>
      </c>
      <c r="C83" s="32" t="s">
        <v>117</v>
      </c>
      <c r="D83" s="26" t="s">
        <v>118</v>
      </c>
      <c r="E83" s="245">
        <v>33910</v>
      </c>
      <c r="F83" s="245">
        <v>44651</v>
      </c>
      <c r="G83" s="246">
        <v>4.8789999999999996</v>
      </c>
      <c r="H83" s="243">
        <v>105.38800000000001</v>
      </c>
      <c r="I83" s="243">
        <v>101.955</v>
      </c>
      <c r="J83" s="243">
        <v>101.97</v>
      </c>
      <c r="K83" s="13"/>
      <c r="L83" s="43"/>
      <c r="M83" s="14"/>
      <c r="N83" s="254"/>
      <c r="O83" s="16"/>
      <c r="P83" s="16"/>
      <c r="Q83" s="17"/>
      <c r="R83" s="18"/>
    </row>
    <row r="84" spans="1:18" ht="14.25" customHeight="1" thickTop="1" thickBot="1">
      <c r="B84" s="250">
        <f t="shared" si="7"/>
        <v>67</v>
      </c>
      <c r="C84" s="41" t="s">
        <v>119</v>
      </c>
      <c r="D84" s="232" t="s">
        <v>120</v>
      </c>
      <c r="E84" s="245">
        <v>36815</v>
      </c>
      <c r="F84" s="245">
        <v>44341</v>
      </c>
      <c r="G84" s="246">
        <v>4.1289999999999996</v>
      </c>
      <c r="H84" s="243">
        <v>104.652</v>
      </c>
      <c r="I84" s="243">
        <v>106.108</v>
      </c>
      <c r="J84" s="243">
        <v>106.123</v>
      </c>
      <c r="K84" s="13"/>
      <c r="L84" s="43"/>
      <c r="M84" s="14"/>
      <c r="N84" s="138"/>
      <c r="O84" s="16"/>
      <c r="P84" s="16"/>
      <c r="Q84" s="17"/>
      <c r="R84" s="18"/>
    </row>
    <row r="85" spans="1:18" s="14" customFormat="1" ht="16.5" customHeight="1" thickTop="1" thickBot="1">
      <c r="A85" s="173"/>
      <c r="B85" s="250">
        <f t="shared" si="7"/>
        <v>68</v>
      </c>
      <c r="C85" s="207" t="s">
        <v>121</v>
      </c>
      <c r="D85" s="33" t="s">
        <v>25</v>
      </c>
      <c r="E85" s="255">
        <v>35744</v>
      </c>
      <c r="F85" s="241">
        <v>44347</v>
      </c>
      <c r="G85" s="246">
        <v>5.4489999999999998</v>
      </c>
      <c r="H85" s="243">
        <v>104.146</v>
      </c>
      <c r="I85" s="243">
        <v>105.56</v>
      </c>
      <c r="J85" s="243">
        <v>105.577</v>
      </c>
      <c r="K85" s="13"/>
      <c r="L85" s="43"/>
      <c r="N85" s="254"/>
      <c r="O85" s="16"/>
      <c r="P85" s="16"/>
      <c r="Q85" s="256"/>
      <c r="R85" s="18"/>
    </row>
    <row r="86" spans="1:18" ht="16.5" customHeight="1" thickTop="1" thickBot="1">
      <c r="B86" s="250">
        <f t="shared" si="7"/>
        <v>69</v>
      </c>
      <c r="C86" s="257" t="s">
        <v>122</v>
      </c>
      <c r="D86" s="30" t="s">
        <v>42</v>
      </c>
      <c r="E86" s="245">
        <v>39604</v>
      </c>
      <c r="F86" s="245">
        <v>44344</v>
      </c>
      <c r="G86" s="258">
        <v>3.7090000000000001</v>
      </c>
      <c r="H86" s="243">
        <v>106.95699999999999</v>
      </c>
      <c r="I86" s="243">
        <v>107.887</v>
      </c>
      <c r="J86" s="243">
        <v>107.896</v>
      </c>
      <c r="K86" s="1"/>
      <c r="O86" s="16"/>
      <c r="P86" s="16"/>
      <c r="Q86" s="17"/>
      <c r="R86" s="18"/>
    </row>
    <row r="87" spans="1:18" ht="16.5" customHeight="1" thickTop="1" thickBot="1">
      <c r="B87" s="250">
        <f t="shared" si="7"/>
        <v>70</v>
      </c>
      <c r="C87" s="32" t="s">
        <v>123</v>
      </c>
      <c r="D87" s="30" t="s">
        <v>15</v>
      </c>
      <c r="E87" s="245">
        <v>35481</v>
      </c>
      <c r="F87" s="245">
        <v>44340</v>
      </c>
      <c r="G87" s="246">
        <v>5.407</v>
      </c>
      <c r="H87" s="243">
        <v>104.691</v>
      </c>
      <c r="I87" s="243">
        <v>106.17700000000001</v>
      </c>
      <c r="J87" s="243">
        <v>106.193</v>
      </c>
      <c r="K87" s="13"/>
      <c r="L87" s="43"/>
      <c r="M87" s="14"/>
      <c r="N87" s="138"/>
      <c r="O87" s="16"/>
      <c r="P87" s="16"/>
      <c r="Q87" s="36"/>
      <c r="R87" s="18"/>
    </row>
    <row r="88" spans="1:18" ht="16.5" customHeight="1" thickTop="1" thickBot="1">
      <c r="B88" s="239">
        <f t="shared" si="7"/>
        <v>71</v>
      </c>
      <c r="C88" s="259" t="s">
        <v>124</v>
      </c>
      <c r="D88" s="260" t="s">
        <v>35</v>
      </c>
      <c r="E88" s="233">
        <v>39706</v>
      </c>
      <c r="F88" s="261">
        <v>44343</v>
      </c>
      <c r="G88" s="262">
        <v>5.7569999999999997</v>
      </c>
      <c r="H88" s="263">
        <v>102.93899999999999</v>
      </c>
      <c r="I88" s="263">
        <v>104.245</v>
      </c>
      <c r="J88" s="263">
        <v>104.25700000000001</v>
      </c>
      <c r="K88" s="13"/>
      <c r="L88" s="43"/>
      <c r="M88" s="14"/>
      <c r="N88" s="138"/>
      <c r="O88" s="16"/>
      <c r="P88" s="16"/>
      <c r="Q88" s="36"/>
      <c r="R88" s="18"/>
    </row>
    <row r="89" spans="1:18" ht="16.5" customHeight="1" thickTop="1" thickBot="1">
      <c r="B89" s="231">
        <f t="shared" si="7"/>
        <v>72</v>
      </c>
      <c r="C89" s="52" t="s">
        <v>125</v>
      </c>
      <c r="D89" s="127" t="s">
        <v>10</v>
      </c>
      <c r="E89" s="264">
        <v>38565</v>
      </c>
      <c r="F89" s="264">
        <v>44347</v>
      </c>
      <c r="G89" s="265">
        <v>4.2220000000000004</v>
      </c>
      <c r="H89" s="266">
        <v>107.58199999999999</v>
      </c>
      <c r="I89" s="266">
        <v>108.883</v>
      </c>
      <c r="J89" s="266">
        <v>108.896</v>
      </c>
      <c r="K89" s="13"/>
      <c r="L89" s="43"/>
      <c r="M89" s="14"/>
      <c r="N89" s="173"/>
      <c r="O89" s="16"/>
      <c r="P89" s="16"/>
      <c r="Q89" s="36"/>
      <c r="R89" s="18"/>
    </row>
    <row r="90" spans="1:18" ht="16.5" customHeight="1" thickTop="1" thickBot="1">
      <c r="B90" s="267">
        <f t="shared" si="7"/>
        <v>73</v>
      </c>
      <c r="C90" s="268" t="s">
        <v>126</v>
      </c>
      <c r="D90" s="269" t="s">
        <v>13</v>
      </c>
      <c r="E90" s="270">
        <v>34288</v>
      </c>
      <c r="F90" s="271">
        <v>44314</v>
      </c>
      <c r="G90" s="272">
        <v>4.0220000000000002</v>
      </c>
      <c r="H90" s="273">
        <v>103.256</v>
      </c>
      <c r="I90" s="273">
        <v>104.364</v>
      </c>
      <c r="J90" s="273">
        <v>104.376</v>
      </c>
      <c r="K90" s="13"/>
      <c r="L90" s="43"/>
      <c r="M90" s="14"/>
      <c r="N90" s="173"/>
      <c r="O90" s="16"/>
      <c r="P90" s="16"/>
      <c r="Q90" s="36"/>
      <c r="R90" s="18"/>
    </row>
    <row r="91" spans="1:18" ht="15.75" customHeight="1" thickTop="1" thickBot="1">
      <c r="A91" s="2" t="s">
        <v>76</v>
      </c>
      <c r="B91" s="456" t="s">
        <v>127</v>
      </c>
      <c r="C91" s="457"/>
      <c r="D91" s="457"/>
      <c r="E91" s="457"/>
      <c r="F91" s="457"/>
      <c r="G91" s="457"/>
      <c r="H91" s="457"/>
      <c r="I91" s="457"/>
      <c r="J91" s="458"/>
      <c r="K91" s="13"/>
      <c r="L91" s="14"/>
      <c r="M91" s="15"/>
      <c r="N91" s="14"/>
      <c r="O91" s="16" t="e">
        <f>+(J91-I91)/I91</f>
        <v>#DIV/0!</v>
      </c>
      <c r="P91" s="16"/>
      <c r="Q91" s="17"/>
      <c r="R91" s="18"/>
    </row>
    <row r="92" spans="1:18" ht="18.75" customHeight="1" thickTop="1" thickBot="1">
      <c r="A92" s="2" t="s">
        <v>76</v>
      </c>
      <c r="B92" s="275">
        <v>74</v>
      </c>
      <c r="C92" s="276" t="s">
        <v>128</v>
      </c>
      <c r="D92" s="143" t="s">
        <v>57</v>
      </c>
      <c r="E92" s="277">
        <v>39762</v>
      </c>
      <c r="F92" s="234">
        <v>44334</v>
      </c>
      <c r="G92" s="258">
        <v>3.742</v>
      </c>
      <c r="H92" s="12">
        <v>109.904</v>
      </c>
      <c r="I92" s="12">
        <v>111.236</v>
      </c>
      <c r="J92" s="12">
        <v>111.25</v>
      </c>
      <c r="K92" s="1"/>
      <c r="L92" s="278"/>
      <c r="M92" s="2"/>
      <c r="N92" s="274"/>
      <c r="O92" s="16" t="e">
        <f>+(I92-#REF!)/#REF!</f>
        <v>#REF!</v>
      </c>
      <c r="P92" s="16"/>
      <c r="Q92" s="36">
        <v>2213361</v>
      </c>
      <c r="R92" s="18"/>
    </row>
    <row r="93" spans="1:18" ht="16.5" customHeight="1" thickTop="1" thickBot="1">
      <c r="B93" s="275">
        <f>B92+1</f>
        <v>75</v>
      </c>
      <c r="C93" s="279" t="s">
        <v>129</v>
      </c>
      <c r="D93" s="280" t="s">
        <v>130</v>
      </c>
      <c r="E93" s="281">
        <v>40543</v>
      </c>
      <c r="F93" s="245">
        <v>44337</v>
      </c>
      <c r="G93" s="282">
        <v>5.1139999999999999</v>
      </c>
      <c r="H93" s="283">
        <v>106.205</v>
      </c>
      <c r="I93" s="284">
        <v>107.77</v>
      </c>
      <c r="J93" s="284">
        <v>107.78700000000001</v>
      </c>
      <c r="K93" s="13"/>
      <c r="L93" s="43"/>
      <c r="M93" s="14"/>
      <c r="N93" s="138"/>
      <c r="O93" s="16" t="e">
        <f>+(I93-#REF!)/#REF!</f>
        <v>#REF!</v>
      </c>
      <c r="P93" s="16"/>
      <c r="Q93" s="17">
        <v>6968507</v>
      </c>
      <c r="R93" s="18"/>
    </row>
    <row r="94" spans="1:18" ht="16.5" customHeight="1" thickTop="1" thickBot="1">
      <c r="B94" s="285">
        <f>B93+1</f>
        <v>76</v>
      </c>
      <c r="C94" s="286" t="s">
        <v>131</v>
      </c>
      <c r="D94" s="287" t="s">
        <v>15</v>
      </c>
      <c r="E94" s="288">
        <v>42024</v>
      </c>
      <c r="F94" s="289">
        <v>44347</v>
      </c>
      <c r="G94" s="290">
        <v>4.0330000000000004</v>
      </c>
      <c r="H94" s="291">
        <v>108.97199999999999</v>
      </c>
      <c r="I94" s="292">
        <v>110.64400000000001</v>
      </c>
      <c r="J94" s="292">
        <v>110.66200000000001</v>
      </c>
      <c r="K94" s="13"/>
      <c r="L94" s="43"/>
      <c r="M94" s="14"/>
      <c r="N94" s="138"/>
      <c r="O94" s="16" t="e">
        <f>+(I94-#REF!)/#REF!</f>
        <v>#REF!</v>
      </c>
      <c r="P94" s="16"/>
      <c r="Q94" s="17">
        <v>3507637</v>
      </c>
      <c r="R94" s="18"/>
    </row>
    <row r="95" spans="1:18" ht="16.5" customHeight="1" thickTop="1" thickBot="1">
      <c r="B95" s="456" t="s">
        <v>132</v>
      </c>
      <c r="C95" s="457"/>
      <c r="D95" s="457"/>
      <c r="E95" s="457"/>
      <c r="F95" s="457"/>
      <c r="G95" s="457"/>
      <c r="H95" s="457"/>
      <c r="I95" s="457"/>
      <c r="J95" s="458"/>
      <c r="K95" s="237"/>
      <c r="L95" s="97"/>
      <c r="M95" s="14"/>
      <c r="N95" s="173"/>
      <c r="O95" s="16" t="e">
        <f>+(J95-I95)/I95</f>
        <v>#DIV/0!</v>
      </c>
      <c r="P95" s="16"/>
      <c r="Q95" s="17"/>
      <c r="R95" s="293"/>
    </row>
    <row r="96" spans="1:18" ht="16.5" customHeight="1" thickTop="1" thickBot="1">
      <c r="B96" s="294">
        <v>77</v>
      </c>
      <c r="C96" s="295" t="s">
        <v>133</v>
      </c>
      <c r="D96" s="296" t="s">
        <v>130</v>
      </c>
      <c r="E96" s="297">
        <v>43350</v>
      </c>
      <c r="F96" s="271">
        <v>44337</v>
      </c>
      <c r="G96" s="298">
        <v>7.61</v>
      </c>
      <c r="H96" s="299">
        <v>111.053</v>
      </c>
      <c r="I96" s="299">
        <v>112.685</v>
      </c>
      <c r="J96" s="299">
        <v>112.78</v>
      </c>
      <c r="K96" s="300"/>
      <c r="L96" s="43"/>
      <c r="M96" s="301"/>
      <c r="N96" s="302"/>
      <c r="O96" s="16">
        <f>+(J96-I96)/I96</f>
        <v>8.4305808226471017E-4</v>
      </c>
      <c r="P96" s="16"/>
      <c r="Q96" s="17">
        <v>9459367</v>
      </c>
      <c r="R96" s="18"/>
    </row>
    <row r="97" spans="1:18" ht="15" customHeight="1" thickTop="1" thickBot="1">
      <c r="A97" s="303"/>
      <c r="B97" s="459" t="s">
        <v>134</v>
      </c>
      <c r="C97" s="460"/>
      <c r="D97" s="460"/>
      <c r="E97" s="460"/>
      <c r="F97" s="460"/>
      <c r="G97" s="460"/>
      <c r="H97" s="460"/>
      <c r="I97" s="460"/>
      <c r="J97" s="460"/>
      <c r="K97" s="461"/>
      <c r="L97" s="14"/>
      <c r="M97" s="304"/>
      <c r="N97" s="14"/>
      <c r="O97" s="16" t="e">
        <f>+(J97-I97)/I97</f>
        <v>#DIV/0!</v>
      </c>
      <c r="P97" s="16"/>
      <c r="Q97" s="17"/>
      <c r="R97" s="18"/>
    </row>
    <row r="98" spans="1:18" ht="16.5" customHeight="1" thickTop="1" thickBot="1">
      <c r="B98" s="305">
        <v>78</v>
      </c>
      <c r="C98" s="306" t="s">
        <v>135</v>
      </c>
      <c r="D98" s="307" t="s">
        <v>29</v>
      </c>
      <c r="E98" s="234">
        <v>34561</v>
      </c>
      <c r="F98" s="234">
        <v>44334</v>
      </c>
      <c r="G98" s="308">
        <v>0.19900000000000001</v>
      </c>
      <c r="H98" s="236">
        <v>66.23</v>
      </c>
      <c r="I98" s="236">
        <v>63.621000000000002</v>
      </c>
      <c r="J98" s="236">
        <v>63.262</v>
      </c>
      <c r="K98" s="13"/>
      <c r="L98" s="14"/>
      <c r="M98" s="15"/>
      <c r="N98" s="14"/>
      <c r="O98" s="16" t="e">
        <f>+(I98-#REF!)/#REF!</f>
        <v>#REF!</v>
      </c>
      <c r="P98" s="16"/>
      <c r="Q98" s="17">
        <v>5281455</v>
      </c>
      <c r="R98" s="18"/>
    </row>
    <row r="99" spans="1:18" ht="16.5" customHeight="1" thickTop="1" thickBot="1">
      <c r="B99" s="309">
        <f t="shared" ref="B99:B105" si="8">B98+1</f>
        <v>79</v>
      </c>
      <c r="C99" s="41" t="s">
        <v>136</v>
      </c>
      <c r="D99" s="310" t="s">
        <v>39</v>
      </c>
      <c r="E99" s="311">
        <v>105.764</v>
      </c>
      <c r="F99" s="245">
        <v>44337</v>
      </c>
      <c r="G99" s="246">
        <v>0.442</v>
      </c>
      <c r="H99" s="312">
        <v>99.498000000000005</v>
      </c>
      <c r="I99" s="312">
        <v>98.147999999999996</v>
      </c>
      <c r="J99" s="312">
        <v>98.504999999999995</v>
      </c>
      <c r="K99" s="13"/>
      <c r="L99" s="14"/>
      <c r="M99" s="15"/>
      <c r="N99" s="14"/>
      <c r="O99" s="16" t="e">
        <f>+(I99-#REF!)/#REF!</f>
        <v>#REF!</v>
      </c>
      <c r="P99" s="16"/>
      <c r="Q99" s="17">
        <v>2006796</v>
      </c>
      <c r="R99" s="18"/>
    </row>
    <row r="100" spans="1:18" ht="16.5" customHeight="1" thickTop="1" thickBot="1">
      <c r="B100" s="313">
        <f t="shared" si="8"/>
        <v>80</v>
      </c>
      <c r="C100" s="41" t="s">
        <v>137</v>
      </c>
      <c r="D100" s="310" t="s">
        <v>112</v>
      </c>
      <c r="E100" s="311">
        <v>36367</v>
      </c>
      <c r="F100" s="245">
        <v>44291</v>
      </c>
      <c r="G100" s="314">
        <v>0.73</v>
      </c>
      <c r="H100" s="283">
        <v>18.119</v>
      </c>
      <c r="I100" s="283">
        <v>18.190000000000001</v>
      </c>
      <c r="J100" s="283">
        <v>18.193000000000001</v>
      </c>
      <c r="K100" s="315"/>
      <c r="L100" s="316"/>
      <c r="M100" s="315"/>
      <c r="N100" s="317"/>
      <c r="O100" s="16" t="e">
        <f>+(I100-#REF!)/#REF!</f>
        <v>#REF!</v>
      </c>
      <c r="P100" s="16"/>
      <c r="Q100" s="17">
        <v>1035282</v>
      </c>
      <c r="R100" s="18"/>
    </row>
    <row r="101" spans="1:18" ht="16.5" customHeight="1" thickTop="1" thickBot="1">
      <c r="B101" s="309">
        <f t="shared" si="8"/>
        <v>81</v>
      </c>
      <c r="C101" s="41" t="s">
        <v>138</v>
      </c>
      <c r="D101" s="310" t="s">
        <v>118</v>
      </c>
      <c r="E101" s="311">
        <v>36857</v>
      </c>
      <c r="F101" s="245">
        <v>44651</v>
      </c>
      <c r="G101" s="314">
        <v>14.327</v>
      </c>
      <c r="H101" s="283">
        <v>289.13200000000001</v>
      </c>
      <c r="I101" s="283">
        <v>276.72000000000003</v>
      </c>
      <c r="J101" s="283">
        <v>276.98700000000002</v>
      </c>
      <c r="K101" s="13"/>
      <c r="L101" s="14"/>
      <c r="M101" s="15"/>
      <c r="N101" s="14"/>
      <c r="O101" s="16" t="e">
        <f>+(I101-#REF!)/#REF!</f>
        <v>#REF!</v>
      </c>
      <c r="P101" s="16"/>
      <c r="Q101" s="17">
        <v>13379988</v>
      </c>
      <c r="R101" s="18"/>
    </row>
    <row r="102" spans="1:18" ht="14.25" customHeight="1" thickTop="1" thickBot="1">
      <c r="B102" s="313">
        <f t="shared" si="8"/>
        <v>82</v>
      </c>
      <c r="C102" s="41" t="s">
        <v>139</v>
      </c>
      <c r="D102" s="33" t="s">
        <v>42</v>
      </c>
      <c r="E102" s="311">
        <v>38777</v>
      </c>
      <c r="F102" s="264">
        <v>44347</v>
      </c>
      <c r="G102" s="314">
        <v>15.763</v>
      </c>
      <c r="H102" s="283">
        <v>2272.799</v>
      </c>
      <c r="I102" s="283">
        <v>2233.913</v>
      </c>
      <c r="J102" s="283">
        <v>2227.473</v>
      </c>
      <c r="K102" s="318"/>
      <c r="M102" s="15"/>
      <c r="N102" s="14"/>
      <c r="O102" s="16" t="e">
        <f>+(I102-#REF!)/#REF!</f>
        <v>#REF!</v>
      </c>
      <c r="P102" s="16"/>
      <c r="Q102" s="17">
        <v>2249753</v>
      </c>
      <c r="R102" s="18"/>
    </row>
    <row r="103" spans="1:18" ht="17.25" customHeight="1" thickTop="1" thickBot="1">
      <c r="B103" s="313">
        <f t="shared" si="8"/>
        <v>83</v>
      </c>
      <c r="C103" s="41" t="s">
        <v>140</v>
      </c>
      <c r="D103" s="30" t="s">
        <v>15</v>
      </c>
      <c r="E103" s="311">
        <v>34423</v>
      </c>
      <c r="F103" s="245">
        <v>44335</v>
      </c>
      <c r="G103" s="314">
        <v>1.823</v>
      </c>
      <c r="H103" s="319">
        <v>70.373999999999995</v>
      </c>
      <c r="I103" s="319">
        <v>70.495000000000005</v>
      </c>
      <c r="J103" s="319">
        <v>70.450999999999993</v>
      </c>
      <c r="K103" s="13"/>
      <c r="L103" s="14"/>
      <c r="M103" s="15"/>
      <c r="N103" s="14"/>
      <c r="O103" s="16" t="e">
        <f>+(I103-#REF!)/#REF!</f>
        <v>#REF!</v>
      </c>
      <c r="P103" s="16"/>
      <c r="Q103" s="17">
        <v>1230568</v>
      </c>
      <c r="R103" s="18"/>
    </row>
    <row r="104" spans="1:18" ht="16.5" customHeight="1" thickTop="1" thickBot="1">
      <c r="B104" s="313">
        <f t="shared" si="8"/>
        <v>84</v>
      </c>
      <c r="C104" s="41" t="s">
        <v>141</v>
      </c>
      <c r="D104" s="30" t="s">
        <v>15</v>
      </c>
      <c r="E104" s="311">
        <v>34731</v>
      </c>
      <c r="F104" s="245">
        <v>44343</v>
      </c>
      <c r="G104" s="314">
        <v>1.629</v>
      </c>
      <c r="H104" s="319">
        <v>55.762</v>
      </c>
      <c r="I104" s="283">
        <v>56.351999999999997</v>
      </c>
      <c r="J104" s="283">
        <v>56.357999999999997</v>
      </c>
      <c r="K104" s="318"/>
      <c r="M104" s="15"/>
      <c r="N104" s="14"/>
      <c r="O104" s="16" t="e">
        <f>+(I104-#REF!)/#REF!</f>
        <v>#REF!</v>
      </c>
      <c r="P104" s="16"/>
      <c r="Q104" s="17">
        <v>1131852</v>
      </c>
      <c r="R104" s="18"/>
    </row>
    <row r="105" spans="1:18" ht="16.5" customHeight="1" thickTop="1" thickBot="1">
      <c r="B105" s="244">
        <f t="shared" si="8"/>
        <v>85</v>
      </c>
      <c r="C105" s="320" t="s">
        <v>142</v>
      </c>
      <c r="D105" s="321" t="s">
        <v>13</v>
      </c>
      <c r="E105" s="322">
        <v>36297</v>
      </c>
      <c r="F105" s="233">
        <v>43962</v>
      </c>
      <c r="G105" s="323">
        <v>0.76100000000000001</v>
      </c>
      <c r="H105" s="263">
        <v>106.78400000000001</v>
      </c>
      <c r="I105" s="263">
        <v>107.04600000000001</v>
      </c>
      <c r="J105" s="263">
        <v>107.05500000000001</v>
      </c>
      <c r="K105" s="300"/>
      <c r="L105" s="301"/>
      <c r="M105" s="15"/>
      <c r="N105" s="301"/>
      <c r="O105" s="16" t="e">
        <f>+(I105-#REF!)/#REF!</f>
        <v>#REF!</v>
      </c>
      <c r="P105" s="16"/>
      <c r="Q105" s="17">
        <v>970704</v>
      </c>
      <c r="R105" s="18"/>
    </row>
    <row r="106" spans="1:18" ht="18" customHeight="1" thickTop="1" thickBot="1">
      <c r="B106" s="456" t="s">
        <v>143</v>
      </c>
      <c r="C106" s="457"/>
      <c r="D106" s="457"/>
      <c r="E106" s="457"/>
      <c r="F106" s="457"/>
      <c r="G106" s="457"/>
      <c r="H106" s="457"/>
      <c r="I106" s="457"/>
      <c r="J106" s="458"/>
      <c r="K106" s="324"/>
      <c r="M106" s="174"/>
      <c r="O106" s="16" t="e">
        <f>+(J106-I106)/I106</f>
        <v>#DIV/0!</v>
      </c>
      <c r="P106" s="16"/>
      <c r="R106" s="18"/>
    </row>
    <row r="107" spans="1:18" ht="16.5" customHeight="1" thickTop="1" thickBot="1">
      <c r="B107" s="325">
        <f>B105+1</f>
        <v>86</v>
      </c>
      <c r="C107" s="326" t="s">
        <v>144</v>
      </c>
      <c r="D107" s="30" t="s">
        <v>29</v>
      </c>
      <c r="E107" s="245">
        <v>1867429</v>
      </c>
      <c r="F107" s="245">
        <v>44343</v>
      </c>
      <c r="G107" s="258">
        <v>0.27300000000000002</v>
      </c>
      <c r="H107" s="327">
        <v>11.901</v>
      </c>
      <c r="I107" s="327">
        <v>11.518000000000001</v>
      </c>
      <c r="J107" s="327">
        <v>11.5</v>
      </c>
      <c r="K107" s="13"/>
      <c r="L107" s="43"/>
      <c r="M107" s="14"/>
      <c r="N107" s="69"/>
      <c r="O107" s="16" t="e">
        <f>+(I107-#REF!)/#REF!</f>
        <v>#REF!</v>
      </c>
      <c r="P107" s="16"/>
      <c r="Q107" s="17">
        <v>376567</v>
      </c>
      <c r="R107" s="18"/>
    </row>
    <row r="108" spans="1:18" ht="17.25" customHeight="1" thickTop="1" thickBot="1">
      <c r="A108" s="328"/>
      <c r="B108" s="329">
        <f>B107+1</f>
        <v>87</v>
      </c>
      <c r="C108" s="330" t="s">
        <v>145</v>
      </c>
      <c r="D108" s="331" t="s">
        <v>29</v>
      </c>
      <c r="E108" s="332">
        <v>39084</v>
      </c>
      <c r="F108" s="245">
        <v>44343</v>
      </c>
      <c r="G108" s="333">
        <v>1.0449999999999999</v>
      </c>
      <c r="H108" s="283">
        <v>15.054</v>
      </c>
      <c r="I108" s="283">
        <v>15.695</v>
      </c>
      <c r="J108" s="283">
        <v>15.725</v>
      </c>
      <c r="K108" s="13"/>
      <c r="L108" s="43"/>
      <c r="M108" s="14"/>
      <c r="N108" s="69"/>
      <c r="O108" s="16" t="e">
        <f>+(I108-#REF!)/#REF!</f>
        <v>#REF!</v>
      </c>
      <c r="P108" s="16"/>
      <c r="Q108" s="17">
        <v>1403190</v>
      </c>
      <c r="R108" s="18"/>
    </row>
    <row r="109" spans="1:18" ht="16.5" customHeight="1" thickTop="1" thickBot="1">
      <c r="B109" s="329">
        <f t="shared" ref="B109:B119" si="9">B108+1</f>
        <v>88</v>
      </c>
      <c r="C109" s="334" t="s">
        <v>146</v>
      </c>
      <c r="D109" s="335" t="s">
        <v>44</v>
      </c>
      <c r="E109" s="332">
        <v>39994</v>
      </c>
      <c r="F109" s="245">
        <v>44335</v>
      </c>
      <c r="G109" s="333">
        <v>8.1000000000000003E-2</v>
      </c>
      <c r="H109" s="283">
        <v>15.964</v>
      </c>
      <c r="I109" s="283">
        <v>15.798999999999999</v>
      </c>
      <c r="J109" s="283">
        <v>15.753</v>
      </c>
      <c r="K109" s="13"/>
      <c r="L109" s="43"/>
      <c r="M109" s="14"/>
      <c r="N109" s="69"/>
      <c r="O109" s="16" t="e">
        <f>+(I109-#REF!)/#REF!</f>
        <v>#REF!</v>
      </c>
      <c r="P109" s="16"/>
      <c r="Q109" s="17">
        <v>44771959</v>
      </c>
      <c r="R109" s="18"/>
    </row>
    <row r="110" spans="1:18" ht="15.75" customHeight="1" thickTop="1" thickBot="1">
      <c r="B110" s="329">
        <f t="shared" si="9"/>
        <v>89</v>
      </c>
      <c r="C110" s="334" t="s">
        <v>147</v>
      </c>
      <c r="D110" s="331" t="s">
        <v>44</v>
      </c>
      <c r="E110" s="332">
        <v>40848</v>
      </c>
      <c r="F110" s="245">
        <v>44335</v>
      </c>
      <c r="G110" s="333">
        <v>0.184</v>
      </c>
      <c r="H110" s="283">
        <v>14.003</v>
      </c>
      <c r="I110" s="283">
        <v>13.994</v>
      </c>
      <c r="J110" s="283">
        <v>13.977</v>
      </c>
      <c r="K110" s="13"/>
      <c r="L110" s="43"/>
      <c r="M110" s="14"/>
      <c r="N110" s="69"/>
      <c r="O110" s="16" t="e">
        <f>+(I110-#REF!)/#REF!</f>
        <v>#REF!</v>
      </c>
      <c r="P110" s="16"/>
      <c r="Q110" s="17">
        <v>15894318</v>
      </c>
      <c r="R110" s="18"/>
    </row>
    <row r="111" spans="1:18" s="14" customFormat="1" ht="15" customHeight="1" thickTop="1" thickBot="1">
      <c r="B111" s="329">
        <f t="shared" si="9"/>
        <v>90</v>
      </c>
      <c r="C111" s="336" t="s">
        <v>148</v>
      </c>
      <c r="D111" s="337" t="s">
        <v>33</v>
      </c>
      <c r="E111" s="332">
        <v>40708</v>
      </c>
      <c r="F111" s="245">
        <v>43979</v>
      </c>
      <c r="G111" s="338">
        <v>0.04</v>
      </c>
      <c r="H111" s="312">
        <v>9.7010000000000005</v>
      </c>
      <c r="I111" s="312">
        <v>8.9920000000000009</v>
      </c>
      <c r="J111" s="312">
        <v>9.0060000000000002</v>
      </c>
      <c r="K111" s="13"/>
      <c r="L111" s="43"/>
      <c r="N111" s="69"/>
      <c r="O111" s="16" t="e">
        <f>+(I111-#REF!)/#REF!</f>
        <v>#REF!</v>
      </c>
      <c r="P111" s="16"/>
      <c r="Q111" s="67">
        <v>591806</v>
      </c>
      <c r="R111" s="18"/>
    </row>
    <row r="112" spans="1:18" ht="16.5" customHeight="1" thickTop="1" thickBot="1">
      <c r="B112" s="329">
        <f t="shared" si="9"/>
        <v>91</v>
      </c>
      <c r="C112" s="169" t="s">
        <v>149</v>
      </c>
      <c r="D112" s="30" t="s">
        <v>15</v>
      </c>
      <c r="E112" s="332">
        <v>39699</v>
      </c>
      <c r="F112" s="264">
        <v>44347</v>
      </c>
      <c r="G112" s="338">
        <v>0.72799999999999998</v>
      </c>
      <c r="H112" s="339">
        <v>101.175</v>
      </c>
      <c r="I112" s="312">
        <v>101.947</v>
      </c>
      <c r="J112" s="312">
        <v>102.063</v>
      </c>
      <c r="K112" s="13"/>
      <c r="L112" s="43"/>
      <c r="M112" s="14"/>
      <c r="N112" s="69"/>
      <c r="O112" s="16" t="e">
        <f>+(I112-#REF!)/#REF!</f>
        <v>#REF!</v>
      </c>
      <c r="P112" s="16"/>
      <c r="Q112" s="17">
        <v>170496</v>
      </c>
      <c r="R112" s="18"/>
    </row>
    <row r="113" spans="1:19" ht="16.5" customHeight="1" thickTop="1" thickBot="1">
      <c r="B113" s="329">
        <f t="shared" si="9"/>
        <v>92</v>
      </c>
      <c r="C113" s="334" t="s">
        <v>150</v>
      </c>
      <c r="D113" s="340" t="s">
        <v>35</v>
      </c>
      <c r="E113" s="332">
        <v>40725</v>
      </c>
      <c r="F113" s="341">
        <v>43955</v>
      </c>
      <c r="G113" s="323">
        <v>0.60499999999999998</v>
      </c>
      <c r="H113" s="283">
        <v>79.11</v>
      </c>
      <c r="I113" s="283">
        <v>80.822999999999993</v>
      </c>
      <c r="J113" s="283">
        <v>81.120999999999995</v>
      </c>
      <c r="K113" s="13"/>
      <c r="L113" s="14"/>
      <c r="M113" s="15"/>
      <c r="N113" s="14"/>
      <c r="O113" s="16" t="e">
        <f>+(I113-#REF!)/#REF!</f>
        <v>#REF!</v>
      </c>
      <c r="P113" s="16"/>
      <c r="Q113" s="17">
        <v>377766</v>
      </c>
      <c r="R113" s="18"/>
    </row>
    <row r="114" spans="1:19" ht="16.5" customHeight="1" thickTop="1" thickBot="1">
      <c r="A114" s="2" t="s">
        <v>76</v>
      </c>
      <c r="B114" s="329">
        <f t="shared" si="9"/>
        <v>93</v>
      </c>
      <c r="C114" s="334" t="s">
        <v>151</v>
      </c>
      <c r="D114" s="340" t="s">
        <v>35</v>
      </c>
      <c r="E114" s="342">
        <v>40725</v>
      </c>
      <c r="F114" s="341">
        <v>43250</v>
      </c>
      <c r="G114" s="343">
        <v>0.59899999999999998</v>
      </c>
      <c r="H114" s="312">
        <v>80.316999999999993</v>
      </c>
      <c r="I114" s="312">
        <v>84.531000000000006</v>
      </c>
      <c r="J114" s="312">
        <v>84.983999999999995</v>
      </c>
      <c r="K114" s="13"/>
      <c r="L114" s="14"/>
      <c r="M114" s="15"/>
      <c r="N114" s="14"/>
      <c r="O114" s="16" t="e">
        <f>+(I114-#REF!)/#REF!</f>
        <v>#REF!</v>
      </c>
      <c r="P114" s="16"/>
      <c r="Q114" s="17">
        <v>134603</v>
      </c>
      <c r="R114" s="18"/>
    </row>
    <row r="115" spans="1:19" s="14" customFormat="1" ht="16.5" customHeight="1" thickTop="1" thickBot="1">
      <c r="B115" s="329">
        <f t="shared" si="9"/>
        <v>94</v>
      </c>
      <c r="C115" s="344" t="s">
        <v>152</v>
      </c>
      <c r="D115" s="345" t="s">
        <v>37</v>
      </c>
      <c r="E115" s="87">
        <v>40910</v>
      </c>
      <c r="F115" s="346">
        <v>44347</v>
      </c>
      <c r="G115" s="347">
        <v>3.448</v>
      </c>
      <c r="H115" s="312">
        <v>101.18300000000001</v>
      </c>
      <c r="I115" s="312">
        <v>103.741</v>
      </c>
      <c r="J115" s="312">
        <v>103.824</v>
      </c>
      <c r="K115" s="13"/>
      <c r="M115" s="15"/>
      <c r="O115" s="16" t="e">
        <f>+(I115-#REF!)/#REF!</f>
        <v>#REF!</v>
      </c>
      <c r="P115" s="16"/>
      <c r="Q115" s="67">
        <v>1941013</v>
      </c>
      <c r="R115" s="18"/>
      <c r="S115" s="2"/>
    </row>
    <row r="116" spans="1:19" ht="16.5" customHeight="1" thickTop="1" thickBot="1">
      <c r="B116" s="329">
        <f t="shared" si="9"/>
        <v>95</v>
      </c>
      <c r="C116" s="334" t="s">
        <v>153</v>
      </c>
      <c r="D116" s="331" t="s">
        <v>13</v>
      </c>
      <c r="E116" s="332">
        <v>41904</v>
      </c>
      <c r="F116" s="341">
        <v>43929</v>
      </c>
      <c r="G116" s="323">
        <v>1.83</v>
      </c>
      <c r="H116" s="312">
        <v>93.644999999999996</v>
      </c>
      <c r="I116" s="312">
        <v>92.456000000000003</v>
      </c>
      <c r="J116" s="312">
        <v>92.5</v>
      </c>
      <c r="K116" s="13"/>
      <c r="L116" s="14"/>
      <c r="M116" s="15"/>
      <c r="N116" s="14"/>
      <c r="O116" s="16" t="e">
        <f>+(I116-#REF!)/#REF!</f>
        <v>#REF!</v>
      </c>
      <c r="P116" s="16"/>
      <c r="Q116" s="17">
        <v>4684333</v>
      </c>
      <c r="R116" s="18"/>
    </row>
    <row r="117" spans="1:19" s="14" customFormat="1" ht="16.5" customHeight="1" thickTop="1" thickBot="1">
      <c r="B117" s="329">
        <f t="shared" si="9"/>
        <v>96</v>
      </c>
      <c r="C117" s="344" t="s">
        <v>154</v>
      </c>
      <c r="D117" s="345" t="s">
        <v>33</v>
      </c>
      <c r="E117" s="348">
        <v>42741</v>
      </c>
      <c r="F117" s="349" t="s">
        <v>155</v>
      </c>
      <c r="G117" s="350" t="s">
        <v>155</v>
      </c>
      <c r="H117" s="283">
        <v>10.316000000000001</v>
      </c>
      <c r="I117" s="283">
        <v>10</v>
      </c>
      <c r="J117" s="283">
        <v>10.07</v>
      </c>
      <c r="K117" s="13"/>
      <c r="M117" s="15"/>
      <c r="O117" s="16" t="e">
        <f>+(I117-#REF!)/#REF!</f>
        <v>#REF!</v>
      </c>
      <c r="P117" s="16"/>
      <c r="Q117" s="67">
        <v>609878</v>
      </c>
      <c r="R117" s="18"/>
      <c r="S117" s="2"/>
    </row>
    <row r="118" spans="1:19" ht="16.5" customHeight="1" thickTop="1" thickBot="1">
      <c r="B118" s="329">
        <f t="shared" si="9"/>
        <v>97</v>
      </c>
      <c r="C118" s="351" t="s">
        <v>156</v>
      </c>
      <c r="D118" s="232" t="s">
        <v>25</v>
      </c>
      <c r="E118" s="352">
        <v>43087</v>
      </c>
      <c r="F118" s="353">
        <v>44627</v>
      </c>
      <c r="G118" s="354">
        <v>3.8559999999999999</v>
      </c>
      <c r="H118" s="283">
        <v>99.459000000000003</v>
      </c>
      <c r="I118" s="283">
        <v>95.570999999999998</v>
      </c>
      <c r="J118" s="283">
        <v>95.578000000000003</v>
      </c>
      <c r="K118" s="355"/>
      <c r="L118" s="356"/>
      <c r="M118" s="357"/>
      <c r="N118" s="356"/>
      <c r="O118" s="16" t="e">
        <f>+(I118-#REF!)/#REF!</f>
        <v>#REF!</v>
      </c>
      <c r="P118" s="16"/>
      <c r="Q118" s="17">
        <v>2164176</v>
      </c>
      <c r="R118" s="18"/>
    </row>
    <row r="119" spans="1:19" ht="16.5" customHeight="1" thickBot="1">
      <c r="B119" s="358">
        <f t="shared" si="9"/>
        <v>98</v>
      </c>
      <c r="C119" s="359" t="s">
        <v>157</v>
      </c>
      <c r="D119" s="360" t="s">
        <v>10</v>
      </c>
      <c r="E119" s="271">
        <v>39097</v>
      </c>
      <c r="F119" s="361">
        <v>44340</v>
      </c>
      <c r="G119" s="362">
        <v>1.0009999999999999</v>
      </c>
      <c r="H119" s="363">
        <v>153.04400000000001</v>
      </c>
      <c r="I119" s="363">
        <v>145.673</v>
      </c>
      <c r="J119" s="363">
        <v>145.583</v>
      </c>
      <c r="K119" s="364"/>
      <c r="L119" s="356"/>
      <c r="M119" s="357"/>
      <c r="N119" s="356"/>
      <c r="O119" s="16" t="e">
        <f>+(I119-#REF!)/#REF!</f>
        <v>#REF!</v>
      </c>
      <c r="P119" s="16"/>
      <c r="Q119" s="17">
        <v>64191735</v>
      </c>
      <c r="R119" s="18"/>
    </row>
    <row r="120" spans="1:19" ht="13.5" customHeight="1" thickTop="1" thickBot="1">
      <c r="B120" s="462" t="s">
        <v>158</v>
      </c>
      <c r="C120" s="463"/>
      <c r="D120" s="463"/>
      <c r="E120" s="463"/>
      <c r="F120" s="463"/>
      <c r="G120" s="463"/>
      <c r="H120" s="463"/>
      <c r="I120" s="463"/>
      <c r="J120" s="464"/>
      <c r="K120" s="324"/>
      <c r="M120" s="174"/>
      <c r="O120" s="16" t="e">
        <f t="shared" ref="O120:O135" si="10">+(J120-I120)/I120</f>
        <v>#DIV/0!</v>
      </c>
      <c r="P120" s="16"/>
      <c r="R120" s="18"/>
    </row>
    <row r="121" spans="1:19" ht="16.5" customHeight="1" thickTop="1" thickBot="1">
      <c r="B121" s="365">
        <f>+B119+1</f>
        <v>99</v>
      </c>
      <c r="C121" s="366" t="s">
        <v>159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101.134</v>
      </c>
      <c r="J121" s="371">
        <v>101.57899999999999</v>
      </c>
      <c r="K121" s="196" t="s">
        <v>80</v>
      </c>
      <c r="M121" s="181">
        <f>+(J121-I121)/I121</f>
        <v>4.4001028338639149E-3</v>
      </c>
      <c r="O121" s="16">
        <f t="shared" si="10"/>
        <v>4.4001028338639149E-3</v>
      </c>
      <c r="P121" s="16"/>
      <c r="Q121" s="17">
        <v>315429</v>
      </c>
      <c r="R121" s="18"/>
    </row>
    <row r="122" spans="1:19" ht="16.5" customHeight="1" thickTop="1" thickBot="1">
      <c r="B122" s="372">
        <f>B121+1</f>
        <v>100</v>
      </c>
      <c r="C122" s="373" t="s">
        <v>160</v>
      </c>
      <c r="D122" s="374" t="s">
        <v>161</v>
      </c>
      <c r="E122" s="375">
        <v>40543</v>
      </c>
      <c r="F122" s="376">
        <v>44337</v>
      </c>
      <c r="G122" s="377">
        <v>0.68600000000000005</v>
      </c>
      <c r="H122" s="312">
        <v>118.376</v>
      </c>
      <c r="I122" s="312">
        <v>120.664</v>
      </c>
      <c r="J122" s="312">
        <v>120.547</v>
      </c>
      <c r="K122" s="180" t="s">
        <v>71</v>
      </c>
      <c r="M122" s="181" t="e">
        <f>+(#REF!-I122)/I122</f>
        <v>#REF!</v>
      </c>
      <c r="O122" s="16">
        <f>+(J122-I122)/I122</f>
        <v>-9.6963468805944138E-4</v>
      </c>
      <c r="P122" s="16"/>
      <c r="Q122" s="17">
        <v>753772</v>
      </c>
      <c r="R122" s="18"/>
    </row>
    <row r="123" spans="1:19" ht="16.5" customHeight="1" thickTop="1" thickBot="1">
      <c r="B123" s="372">
        <f t="shared" ref="B123:B136" si="11">B122+1</f>
        <v>101</v>
      </c>
      <c r="C123" s="334" t="s">
        <v>162</v>
      </c>
      <c r="D123" s="378" t="s">
        <v>161</v>
      </c>
      <c r="E123" s="342">
        <v>40543</v>
      </c>
      <c r="F123" s="376">
        <v>43245</v>
      </c>
      <c r="G123" s="379">
        <v>0.83299999999999996</v>
      </c>
      <c r="H123" s="312">
        <v>119.753</v>
      </c>
      <c r="I123" s="312">
        <v>120.18600000000001</v>
      </c>
      <c r="J123" s="312">
        <v>119.602</v>
      </c>
      <c r="K123" s="180" t="s">
        <v>71</v>
      </c>
      <c r="M123" s="181">
        <f t="shared" ref="M123:M128" si="12">+(J123-I123)/I123</f>
        <v>-4.859135007405215E-3</v>
      </c>
      <c r="O123" s="16">
        <f>+(J123-I123)/I123</f>
        <v>-4.859135007405215E-3</v>
      </c>
      <c r="P123" s="16"/>
      <c r="Q123" s="17">
        <v>353734</v>
      </c>
      <c r="R123" s="18"/>
    </row>
    <row r="124" spans="1:19" ht="17.25" customHeight="1" thickTop="1" thickBot="1">
      <c r="B124" s="372">
        <f t="shared" si="11"/>
        <v>102</v>
      </c>
      <c r="C124" s="380" t="s">
        <v>163</v>
      </c>
      <c r="D124" s="331" t="s">
        <v>19</v>
      </c>
      <c r="E124" s="342">
        <v>38671</v>
      </c>
      <c r="F124" s="264">
        <v>44347</v>
      </c>
      <c r="G124" s="377">
        <v>2.5609999999999999</v>
      </c>
      <c r="H124" s="381">
        <v>186.21899999999999</v>
      </c>
      <c r="I124" s="381">
        <v>182.102</v>
      </c>
      <c r="J124" s="381">
        <v>182.12899999999999</v>
      </c>
      <c r="K124" s="183" t="s">
        <v>73</v>
      </c>
      <c r="M124" s="181">
        <f t="shared" si="12"/>
        <v>1.4826855278902379E-4</v>
      </c>
      <c r="O124" s="16">
        <f t="shared" si="10"/>
        <v>1.4826855278902379E-4</v>
      </c>
      <c r="P124" s="16"/>
      <c r="Q124" s="17">
        <v>2276408</v>
      </c>
      <c r="R124" s="18"/>
    </row>
    <row r="125" spans="1:19" ht="16.5" customHeight="1" thickTop="1" thickBot="1">
      <c r="B125" s="372">
        <f t="shared" si="11"/>
        <v>103</v>
      </c>
      <c r="C125" s="380" t="s">
        <v>164</v>
      </c>
      <c r="D125" s="331" t="s">
        <v>19</v>
      </c>
      <c r="E125" s="342">
        <v>38671</v>
      </c>
      <c r="F125" s="264">
        <v>44347</v>
      </c>
      <c r="G125" s="382">
        <v>2.75</v>
      </c>
      <c r="H125" s="50">
        <v>172.97</v>
      </c>
      <c r="I125" s="383">
        <v>170.684</v>
      </c>
      <c r="J125" s="383">
        <v>170.845</v>
      </c>
      <c r="K125" s="110" t="s">
        <v>73</v>
      </c>
      <c r="L125" s="14"/>
      <c r="M125" s="15">
        <f t="shared" si="12"/>
        <v>9.4326357479319303E-4</v>
      </c>
      <c r="N125" s="14"/>
      <c r="O125" s="16">
        <f t="shared" si="10"/>
        <v>9.4326357479319303E-4</v>
      </c>
      <c r="P125" s="16"/>
      <c r="Q125" s="17">
        <v>2512890</v>
      </c>
      <c r="R125" s="18"/>
    </row>
    <row r="126" spans="1:19" ht="16.5" customHeight="1" thickTop="1" thickBot="1">
      <c r="B126" s="372">
        <f t="shared" si="11"/>
        <v>104</v>
      </c>
      <c r="C126" s="330" t="s">
        <v>165</v>
      </c>
      <c r="D126" s="331" t="s">
        <v>19</v>
      </c>
      <c r="E126" s="342">
        <v>38671</v>
      </c>
      <c r="F126" s="264">
        <v>44347</v>
      </c>
      <c r="G126" s="382">
        <v>3.399</v>
      </c>
      <c r="H126" s="50">
        <v>168.703</v>
      </c>
      <c r="I126" s="383">
        <v>167.32900000000001</v>
      </c>
      <c r="J126" s="383">
        <v>167.76400000000001</v>
      </c>
      <c r="K126" s="110" t="s">
        <v>73</v>
      </c>
      <c r="L126" s="14"/>
      <c r="M126" s="15">
        <f t="shared" si="12"/>
        <v>2.5996689157289071E-3</v>
      </c>
      <c r="N126" s="14"/>
      <c r="O126" s="16">
        <f t="shared" si="10"/>
        <v>2.5996689157289071E-3</v>
      </c>
      <c r="P126" s="16"/>
      <c r="Q126" s="17">
        <v>6490675</v>
      </c>
      <c r="R126" s="18"/>
    </row>
    <row r="127" spans="1:19" ht="16.5" customHeight="1" thickTop="1" thickBot="1">
      <c r="B127" s="372">
        <f t="shared" si="11"/>
        <v>105</v>
      </c>
      <c r="C127" s="334" t="s">
        <v>166</v>
      </c>
      <c r="D127" s="331" t="s">
        <v>19</v>
      </c>
      <c r="E127" s="342">
        <v>40014</v>
      </c>
      <c r="F127" s="264">
        <v>44347</v>
      </c>
      <c r="G127" s="384">
        <v>0.127</v>
      </c>
      <c r="H127" s="50">
        <v>22.411000000000001</v>
      </c>
      <c r="I127" s="383">
        <v>22.023</v>
      </c>
      <c r="J127" s="383">
        <v>22.091999999999999</v>
      </c>
      <c r="K127" s="183" t="s">
        <v>73</v>
      </c>
      <c r="M127" s="181">
        <f t="shared" si="12"/>
        <v>3.1330881351314109E-3</v>
      </c>
      <c r="O127" s="16">
        <f t="shared" si="10"/>
        <v>3.1330881351314109E-3</v>
      </c>
      <c r="P127" s="16"/>
      <c r="Q127" s="17">
        <v>2805379</v>
      </c>
      <c r="R127" s="18"/>
    </row>
    <row r="128" spans="1:19" ht="16.5" customHeight="1" thickTop="1" thickBot="1">
      <c r="B128" s="372">
        <f t="shared" si="11"/>
        <v>106</v>
      </c>
      <c r="C128" s="334" t="s">
        <v>167</v>
      </c>
      <c r="D128" s="331" t="s">
        <v>19</v>
      </c>
      <c r="E128" s="342">
        <v>40455</v>
      </c>
      <c r="F128" s="385" t="s">
        <v>168</v>
      </c>
      <c r="G128" s="386" t="s">
        <v>168</v>
      </c>
      <c r="H128" s="50">
        <v>141.096</v>
      </c>
      <c r="I128" s="387">
        <v>143.303</v>
      </c>
      <c r="J128" s="387">
        <v>142.19900000000001</v>
      </c>
      <c r="K128" s="183" t="s">
        <v>73</v>
      </c>
      <c r="M128" s="181">
        <f t="shared" si="12"/>
        <v>-7.7039559534691181E-3</v>
      </c>
      <c r="O128" s="16">
        <f t="shared" si="10"/>
        <v>-7.7039559534691181E-3</v>
      </c>
      <c r="P128" s="16"/>
      <c r="Q128" s="17">
        <v>738598</v>
      </c>
      <c r="R128" s="18"/>
    </row>
    <row r="129" spans="1:18" ht="16.5" customHeight="1" thickTop="1" thickBot="1">
      <c r="B129" s="372">
        <f t="shared" si="11"/>
        <v>107</v>
      </c>
      <c r="C129" s="388" t="s">
        <v>169</v>
      </c>
      <c r="D129" s="389" t="s">
        <v>170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157.81899999999999</v>
      </c>
      <c r="J129" s="393">
        <v>159.976</v>
      </c>
      <c r="K129" s="196" t="s">
        <v>80</v>
      </c>
      <c r="M129" s="181" t="e">
        <f>+(I129-#REF!)/#REF!</f>
        <v>#REF!</v>
      </c>
      <c r="O129" s="16">
        <f>+(J129-I129)/I129</f>
        <v>1.3667555870966176E-2</v>
      </c>
      <c r="P129" s="16"/>
      <c r="Q129" s="17">
        <v>324527</v>
      </c>
      <c r="R129" s="18"/>
    </row>
    <row r="130" spans="1:18" ht="16.5" customHeight="1" thickTop="1">
      <c r="B130" s="372">
        <f t="shared" si="11"/>
        <v>108</v>
      </c>
      <c r="C130" s="394" t="s">
        <v>171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50">
        <v>5414.1970000000001</v>
      </c>
      <c r="I130" s="50">
        <v>5264.1080000000002</v>
      </c>
      <c r="J130" s="50">
        <v>5253.5780000000004</v>
      </c>
      <c r="K130" s="183"/>
      <c r="M130" s="197">
        <f t="shared" ref="M130:M135" si="13">+(J130-I130)/I130</f>
        <v>-2.0003388988219361E-3</v>
      </c>
      <c r="O130" s="16">
        <f t="shared" si="10"/>
        <v>-2.0003388988219361E-3</v>
      </c>
      <c r="P130" s="16"/>
      <c r="Q130" s="17">
        <v>30718352</v>
      </c>
      <c r="R130" s="18"/>
    </row>
    <row r="131" spans="1:18" ht="18" customHeight="1">
      <c r="B131" s="372">
        <f t="shared" si="11"/>
        <v>109</v>
      </c>
      <c r="C131" s="399" t="s">
        <v>172</v>
      </c>
      <c r="D131" s="400" t="s">
        <v>33</v>
      </c>
      <c r="E131" s="401">
        <v>42580</v>
      </c>
      <c r="F131" s="402">
        <v>43979</v>
      </c>
      <c r="G131" s="392">
        <v>99.012</v>
      </c>
      <c r="H131" s="24" t="s">
        <v>85</v>
      </c>
      <c r="I131" s="24" t="s">
        <v>85</v>
      </c>
      <c r="J131" s="24" t="s">
        <v>85</v>
      </c>
      <c r="K131" s="403"/>
      <c r="L131" s="404"/>
      <c r="M131" s="405" t="e">
        <f t="shared" si="13"/>
        <v>#VALUE!</v>
      </c>
      <c r="N131" s="404"/>
      <c r="O131" s="16" t="e">
        <f t="shared" si="10"/>
        <v>#VALUE!</v>
      </c>
      <c r="P131" s="16"/>
      <c r="Q131" s="17">
        <v>4877517</v>
      </c>
      <c r="R131" s="18"/>
    </row>
    <row r="132" spans="1:18" ht="16.5" customHeight="1">
      <c r="B132" s="372">
        <f t="shared" si="11"/>
        <v>110</v>
      </c>
      <c r="C132" s="406" t="s">
        <v>173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90.171999999999997</v>
      </c>
      <c r="J132" s="410">
        <v>90.316000000000003</v>
      </c>
      <c r="K132" s="411"/>
      <c r="L132" s="412"/>
      <c r="M132" s="413">
        <f t="shared" si="13"/>
        <v>1.5969480548286103E-3</v>
      </c>
      <c r="N132" s="412"/>
      <c r="O132" s="16">
        <f t="shared" si="10"/>
        <v>1.5969480548286103E-3</v>
      </c>
      <c r="P132" s="16"/>
      <c r="Q132" s="17">
        <v>1137760</v>
      </c>
      <c r="R132" s="18"/>
    </row>
    <row r="133" spans="1:18" ht="16.5" customHeight="1">
      <c r="B133" s="372">
        <f t="shared" si="11"/>
        <v>111</v>
      </c>
      <c r="C133" s="414" t="s">
        <v>174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4571.1769999999997</v>
      </c>
      <c r="J133" s="381">
        <v>4556.03</v>
      </c>
      <c r="K133" s="417"/>
      <c r="L133" s="418"/>
      <c r="M133" s="419">
        <f t="shared" si="13"/>
        <v>-3.3135886009226802E-3</v>
      </c>
      <c r="N133" s="418"/>
      <c r="O133" s="16">
        <f t="shared" si="10"/>
        <v>-3.3135886009226802E-3</v>
      </c>
      <c r="P133" s="16"/>
      <c r="Q133" s="17">
        <v>12540394</v>
      </c>
      <c r="R133" s="18"/>
    </row>
    <row r="134" spans="1:18" ht="16.5" customHeight="1">
      <c r="B134" s="372">
        <f t="shared" si="11"/>
        <v>112</v>
      </c>
      <c r="C134" s="394" t="s">
        <v>175</v>
      </c>
      <c r="D134" s="420" t="s">
        <v>118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10.388999999999999</v>
      </c>
      <c r="J134" s="410">
        <v>10.378</v>
      </c>
      <c r="K134" s="411"/>
      <c r="L134" s="412"/>
      <c r="M134" s="413">
        <f t="shared" si="13"/>
        <v>-1.0588122052169826E-3</v>
      </c>
      <c r="N134" s="412"/>
      <c r="O134" s="16">
        <f t="shared" si="10"/>
        <v>-1.0588122052169826E-3</v>
      </c>
      <c r="P134" s="16"/>
      <c r="Q134" s="17">
        <v>2504064</v>
      </c>
      <c r="R134" s="18"/>
    </row>
    <row r="135" spans="1:18" ht="16.5" customHeight="1" thickBot="1">
      <c r="B135" s="423">
        <f t="shared" si="11"/>
        <v>113</v>
      </c>
      <c r="C135" s="424" t="s">
        <v>176</v>
      </c>
      <c r="D135" s="425" t="s">
        <v>39</v>
      </c>
      <c r="E135" s="426">
        <v>39748</v>
      </c>
      <c r="F135" s="233">
        <v>44344</v>
      </c>
      <c r="G135" s="354">
        <v>5.7279999999999998</v>
      </c>
      <c r="H135" s="427">
        <v>168.48699999999999</v>
      </c>
      <c r="I135" s="427">
        <v>169.791</v>
      </c>
      <c r="J135" s="427">
        <v>169.64</v>
      </c>
      <c r="K135" s="411"/>
      <c r="L135" s="412"/>
      <c r="M135" s="413">
        <f t="shared" si="13"/>
        <v>-8.8932864521682809E-4</v>
      </c>
      <c r="N135" s="412"/>
      <c r="O135" s="16">
        <f t="shared" si="10"/>
        <v>-8.8932864521682809E-4</v>
      </c>
      <c r="P135" s="16"/>
      <c r="Q135" s="17"/>
      <c r="R135" s="18"/>
    </row>
    <row r="136" spans="1:18" ht="16.5" customHeight="1" thickTop="1" thickBot="1">
      <c r="B136" s="428">
        <f t="shared" si="11"/>
        <v>114</v>
      </c>
      <c r="C136" s="429" t="s">
        <v>177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1">
        <v>10967.514999999999</v>
      </c>
      <c r="I136" s="291">
        <v>10925.947</v>
      </c>
      <c r="J136" s="291">
        <v>10917.29</v>
      </c>
      <c r="K136" s="183" t="s">
        <v>73</v>
      </c>
      <c r="M136" s="181" t="e">
        <f>+(#REF!-#REF!)/#REF!</f>
        <v>#REF!</v>
      </c>
      <c r="O136" s="16" t="e">
        <f>+(J136-#REF!)/#REF!</f>
        <v>#REF!</v>
      </c>
      <c r="P136" s="16"/>
      <c r="Q136" s="17">
        <v>29616782</v>
      </c>
      <c r="R136" s="18"/>
    </row>
    <row r="137" spans="1:18" ht="13.5" customHeight="1" thickTop="1" thickBot="1">
      <c r="B137" s="465" t="s">
        <v>178</v>
      </c>
      <c r="C137" s="466"/>
      <c r="D137" s="466"/>
      <c r="E137" s="466"/>
      <c r="F137" s="466"/>
      <c r="G137" s="466"/>
      <c r="H137" s="466"/>
      <c r="I137" s="466"/>
      <c r="J137" s="467"/>
      <c r="K137" s="1"/>
      <c r="L137" s="138"/>
      <c r="M137" s="174"/>
      <c r="N137" s="138"/>
      <c r="O137" s="16" t="e">
        <f>+(J137-I137)/I137</f>
        <v>#DIV/0!</v>
      </c>
      <c r="P137" s="16"/>
      <c r="Q137" s="17"/>
      <c r="R137" s="18"/>
    </row>
    <row r="138" spans="1:18" ht="16.5" customHeight="1" thickTop="1" thickBot="1">
      <c r="B138" s="433">
        <v>115</v>
      </c>
      <c r="C138" s="434" t="s">
        <v>179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122.03400000000001</v>
      </c>
      <c r="J138" s="363">
        <v>121.845</v>
      </c>
      <c r="K138" s="439"/>
      <c r="L138" s="440"/>
      <c r="M138" s="441"/>
      <c r="N138" s="440"/>
      <c r="O138" s="16" t="e">
        <f>+(I138-#REF!)/#REF!</f>
        <v>#REF!</v>
      </c>
      <c r="P138" s="16"/>
      <c r="Q138" s="17">
        <v>3903963</v>
      </c>
      <c r="R138" s="18"/>
    </row>
    <row r="139" spans="1:18" ht="16.5" customHeight="1" thickTop="1">
      <c r="B139" s="2"/>
      <c r="C139" s="2"/>
      <c r="F139" s="444"/>
      <c r="I139" s="445"/>
      <c r="M139" s="174"/>
      <c r="O139" s="16" t="e">
        <f>+(#REF!-#REF!)/#REF!</f>
        <v>#REF!</v>
      </c>
      <c r="P139" s="16"/>
      <c r="Q139" s="17"/>
    </row>
    <row r="140" spans="1:18" s="447" customFormat="1" ht="15.75" customHeight="1">
      <c r="B140" s="468" t="s">
        <v>180</v>
      </c>
      <c r="C140" s="468"/>
      <c r="D140" s="468"/>
      <c r="E140" s="443"/>
      <c r="F140" s="443"/>
      <c r="G140" s="443"/>
      <c r="H140" s="444"/>
      <c r="I140" s="444"/>
      <c r="J140" s="446"/>
      <c r="M140" s="448"/>
    </row>
    <row r="141" spans="1:18" s="447" customFormat="1" ht="15.75" customHeight="1">
      <c r="B141" s="2" t="s">
        <v>181</v>
      </c>
      <c r="C141" s="442"/>
      <c r="D141" s="442" t="s">
        <v>97</v>
      </c>
      <c r="E141" s="443"/>
      <c r="F141" s="443"/>
      <c r="G141" s="443"/>
      <c r="H141" s="444"/>
      <c r="I141" s="444"/>
      <c r="J141" s="446"/>
      <c r="M141" s="448"/>
    </row>
    <row r="142" spans="1:18" s="447" customFormat="1" ht="15.75" customHeight="1">
      <c r="B142" s="447" t="s">
        <v>182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8" s="447" customFormat="1" ht="15" customHeight="1">
      <c r="A143" s="449"/>
      <c r="B143" s="454"/>
      <c r="C143" s="455"/>
      <c r="D143" s="455"/>
      <c r="E143" s="443"/>
      <c r="F143" s="443"/>
      <c r="G143" s="443"/>
      <c r="H143" s="444"/>
      <c r="I143" s="444"/>
      <c r="J143" s="446"/>
      <c r="M143" s="448"/>
    </row>
    <row r="144" spans="1:18" s="447" customFormat="1" ht="15.75" customHeight="1">
      <c r="B144" s="443"/>
      <c r="C144" s="442"/>
      <c r="D144" s="442" t="s">
        <v>97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97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97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07-04-22 </vt:lpstr>
      <vt:lpstr>'07-04-22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2022-04-07T12:09:42Z</dcterms:created>
  <dcterms:modified xsi:type="dcterms:W3CDTF">2022-04-07T12:14:52Z</dcterms:modified>
</cp:coreProperties>
</file>