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5-06-21" sheetId="1" r:id="rId1"/>
  </sheets>
  <definedNames>
    <definedName name="_xlnm._FilterDatabase" localSheetId="0" hidden="1">'15-06-21'!$A$2:$R$139</definedName>
    <definedName name="_xlnm.Print_Area" localSheetId="0">'15-06-21'!$B$1:$N$140</definedName>
  </definedNames>
  <calcPr calcId="125725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71"/>
  <c r="B70"/>
  <c r="O68"/>
  <c r="O67"/>
  <c r="O66"/>
  <c r="O65"/>
  <c r="O64"/>
  <c r="O63"/>
  <c r="O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O48"/>
  <c r="M48"/>
  <c r="B48"/>
  <c r="O47"/>
  <c r="M47"/>
  <c r="B47"/>
  <c r="O46"/>
  <c r="M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B44" s="1"/>
  <c r="O33"/>
  <c r="O32"/>
  <c r="O31"/>
  <c r="O30"/>
  <c r="O29"/>
  <c r="O28"/>
  <c r="O27"/>
  <c r="O26"/>
  <c r="M26"/>
  <c r="O25"/>
  <c r="O24"/>
  <c r="O23"/>
  <c r="O22"/>
  <c r="O21"/>
  <c r="O20"/>
  <c r="O19"/>
  <c r="O18"/>
  <c r="B18"/>
  <c r="B19" s="1"/>
  <c r="B20" s="1"/>
  <c r="B21" s="1"/>
  <c r="B22" s="1"/>
  <c r="B23" s="1"/>
  <c r="B24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<sst xmlns="http://schemas.openxmlformats.org/spreadsheetml/2006/main" count="321" uniqueCount="189">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</sst>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9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9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1" fontId="6" fillId="0" borderId="223" xfId="3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9" fillId="0" borderId="261" xfId="2" applyFont="1" applyBorder="1"/>
    <xf numFmtId="165" fontId="9" fillId="0" borderId="261" xfId="2" applyNumberFormat="1" applyFont="1" applyBorder="1"/>
    <xf numFmtId="10" fontId="4" fillId="0" borderId="258" xfId="2" applyNumberFormat="1" applyFont="1" applyFill="1" applyBorder="1"/>
    <xf numFmtId="0" fontId="2" fillId="0" borderId="145" xfId="2" applyFont="1" applyBorder="1"/>
    <xf numFmtId="0" fontId="6" fillId="0" borderId="259" xfId="2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11" fillId="2" borderId="259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62" xfId="2" applyNumberFormat="1" applyFont="1" applyBorder="1"/>
    <xf numFmtId="1" fontId="6" fillId="0" borderId="275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2" fillId="0" borderId="146" xfId="2" applyBorder="1"/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6" fillId="0" borderId="290" xfId="3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8" fillId="0" borderId="288" xfId="2" applyFont="1" applyFill="1" applyBorder="1" applyAlignment="1">
      <alignment horizontal="right" vertical="center"/>
    </xf>
    <xf numFmtId="168" fontId="8" fillId="0" borderId="10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150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8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13" fillId="0" borderId="15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8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8" fontId="8" fillId="0" borderId="301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7" fontId="8" fillId="0" borderId="305" xfId="2" applyNumberFormat="1" applyFont="1" applyFill="1" applyBorder="1" applyAlignment="1">
      <alignment vertical="center"/>
    </xf>
    <xf numFmtId="170" fontId="7" fillId="0" borderId="30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307" xfId="2" applyNumberFormat="1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8" fontId="8" fillId="0" borderId="314" xfId="2" applyNumberFormat="1" applyFont="1" applyFill="1" applyBorder="1" applyAlignment="1">
      <alignment horizontal="right" vertical="center"/>
    </xf>
    <xf numFmtId="0" fontId="8" fillId="0" borderId="315" xfId="2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0" fontId="2" fillId="2" borderId="317" xfId="2" applyFont="1" applyFill="1" applyBorder="1" applyAlignment="1">
      <alignment vertical="center"/>
    </xf>
    <xf numFmtId="0" fontId="2" fillId="2" borderId="318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46" xfId="2" applyFont="1" applyFill="1" applyBorder="1" applyAlignment="1">
      <alignment horizontal="center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165" fontId="15" fillId="2" borderId="185" xfId="2" applyNumberFormat="1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201" xfId="2" applyNumberFormat="1" applyFont="1" applyBorder="1"/>
    <xf numFmtId="165" fontId="9" fillId="2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 vertical="center"/>
    </xf>
    <xf numFmtId="165" fontId="9" fillId="0" borderId="319" xfId="2" applyNumberFormat="1" applyFont="1" applyFill="1" applyBorder="1"/>
    <xf numFmtId="165" fontId="9" fillId="0" borderId="321" xfId="2" applyNumberFormat="1" applyFont="1" applyFill="1" applyBorder="1"/>
    <xf numFmtId="165" fontId="9" fillId="0" borderId="322" xfId="2" applyNumberFormat="1" applyFont="1" applyBorder="1"/>
    <xf numFmtId="165" fontId="9" fillId="2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 vertical="center"/>
    </xf>
    <xf numFmtId="165" fontId="9" fillId="2" borderId="325" xfId="2" applyNumberFormat="1" applyFont="1" applyFill="1" applyBorder="1" applyAlignment="1">
      <alignment horizontal="right" vertical="center"/>
    </xf>
    <xf numFmtId="165" fontId="9" fillId="0" borderId="323" xfId="2" applyNumberFormat="1" applyFont="1" applyFill="1" applyBorder="1"/>
    <xf numFmtId="165" fontId="9" fillId="0" borderId="326" xfId="2" applyNumberFormat="1" applyFont="1" applyFill="1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4"/>
  <sheetViews>
    <sheetView tabSelected="1" showWhiteSpace="0" topLeftCell="A58" zoomScaleNormal="100" zoomScaleSheetLayoutView="100" workbookViewId="0">
      <selection activeCell="J69" sqref="J69:J89"/>
    </sheetView>
  </sheetViews>
  <sheetFormatPr baseColWidth="10" defaultColWidth="11.42578125" defaultRowHeight="15"/>
  <cols>
    <col min="1" max="1" width="3.28515625" style="4" customWidth="1"/>
    <col min="2" max="2" width="5" style="498" customWidth="1"/>
    <col min="3" max="3" width="41.5703125" style="491" customWidth="1"/>
    <col min="4" max="4" width="37.85546875" style="491" customWidth="1"/>
    <col min="5" max="5" width="13.42578125" style="492" customWidth="1"/>
    <col min="6" max="6" width="10.28515625" style="492" customWidth="1"/>
    <col min="7" max="7" width="8.85546875" style="492" customWidth="1"/>
    <col min="8" max="8" width="13.7109375" style="493" customWidth="1"/>
    <col min="9" max="9" width="15" style="493" customWidth="1"/>
    <col min="10" max="10" width="14.7109375" style="49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4" hidden="1" customWidth="1"/>
    <col min="18" max="16384" width="11.42578125" style="4"/>
  </cols>
  <sheetData>
    <row r="1" spans="2:17" ht="24" customHeight="1" thickTop="1">
      <c r="B1" s="553" t="s">
        <v>0</v>
      </c>
      <c r="C1" s="554"/>
      <c r="D1" s="555" t="s">
        <v>1</v>
      </c>
      <c r="E1" s="556" t="s">
        <v>2</v>
      </c>
      <c r="F1" s="557"/>
      <c r="G1" s="562" t="s">
        <v>3</v>
      </c>
      <c r="H1" s="554"/>
      <c r="I1" s="555" t="s">
        <v>4</v>
      </c>
      <c r="J1" s="565" t="s">
        <v>5</v>
      </c>
      <c r="K1" s="1"/>
    </row>
    <row r="2" spans="2:17" ht="21.75" customHeight="1">
      <c r="B2" s="532"/>
      <c r="C2" s="533"/>
      <c r="D2" s="537"/>
      <c r="E2" s="558"/>
      <c r="F2" s="559"/>
      <c r="G2" s="563"/>
      <c r="H2" s="533"/>
      <c r="I2" s="537"/>
      <c r="J2" s="566"/>
      <c r="K2" s="1"/>
    </row>
    <row r="3" spans="2:17" ht="5.25" customHeight="1" thickBot="1">
      <c r="B3" s="534"/>
      <c r="C3" s="535"/>
      <c r="D3" s="538"/>
      <c r="E3" s="560"/>
      <c r="F3" s="561"/>
      <c r="G3" s="564"/>
      <c r="H3" s="535"/>
      <c r="I3" s="538"/>
      <c r="J3" s="567"/>
      <c r="K3" s="1"/>
    </row>
    <row r="4" spans="2:17" ht="18" customHeight="1" thickTop="1" thickBot="1">
      <c r="B4" s="550" t="s">
        <v>6</v>
      </c>
      <c r="C4" s="551"/>
      <c r="D4" s="551"/>
      <c r="E4" s="551"/>
      <c r="F4" s="551"/>
      <c r="G4" s="551"/>
      <c r="H4" s="551"/>
      <c r="I4" s="551"/>
      <c r="J4" s="552"/>
      <c r="K4" s="1"/>
      <c r="M4" s="5" t="s">
        <v>7</v>
      </c>
    </row>
    <row r="5" spans="2:17" ht="17.25" customHeight="1" thickTop="1" thickBot="1">
      <c r="B5" s="523" t="s">
        <v>8</v>
      </c>
      <c r="C5" s="524"/>
      <c r="D5" s="524"/>
      <c r="E5" s="524"/>
      <c r="F5" s="524"/>
      <c r="G5" s="524"/>
      <c r="H5" s="524"/>
      <c r="I5" s="524"/>
      <c r="J5" s="525"/>
      <c r="K5" s="1"/>
    </row>
    <row r="6" spans="2:17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203.38</v>
      </c>
      <c r="J6" s="13">
        <v>203.40799999999999</v>
      </c>
      <c r="K6" s="14"/>
      <c r="L6" s="15"/>
      <c r="M6" s="16"/>
      <c r="N6" s="15"/>
      <c r="O6" s="17" t="e">
        <f>+(I6-#REF!)/#REF!</f>
        <v>#REF!</v>
      </c>
      <c r="P6" s="17"/>
      <c r="Q6" s="18">
        <v>546661425</v>
      </c>
    </row>
    <row r="7" spans="2:17" ht="17.25" customHeight="1" thickTop="1" thickBot="1">
      <c r="B7" s="19">
        <f>1+B6</f>
        <v>2</v>
      </c>
      <c r="C7" s="20" t="s">
        <v>11</v>
      </c>
      <c r="D7" s="21" t="s">
        <v>12</v>
      </c>
      <c r="E7" s="22">
        <v>39188</v>
      </c>
      <c r="F7" s="23"/>
      <c r="G7" s="24"/>
      <c r="H7" s="25">
        <v>135.66300000000001</v>
      </c>
      <c r="I7" s="25">
        <v>138.928</v>
      </c>
      <c r="J7" s="25">
        <v>138.95400000000001</v>
      </c>
      <c r="K7" s="14"/>
      <c r="L7" s="15"/>
      <c r="M7" s="16"/>
      <c r="N7" s="15"/>
      <c r="O7" s="17" t="e">
        <f>+(I7-#REF!)/#REF!</f>
        <v>#REF!</v>
      </c>
      <c r="P7" s="17"/>
      <c r="Q7" s="18">
        <v>270751279</v>
      </c>
    </row>
    <row r="8" spans="2:17" ht="17.25" customHeight="1" thickTop="1" thickBot="1">
      <c r="B8" s="19">
        <f t="shared" ref="B8:B15" si="0">1+B7</f>
        <v>3</v>
      </c>
      <c r="C8" s="26" t="s">
        <v>13</v>
      </c>
      <c r="D8" s="27" t="s">
        <v>14</v>
      </c>
      <c r="E8" s="22">
        <v>36192</v>
      </c>
      <c r="F8" s="28"/>
      <c r="G8" s="29"/>
      <c r="H8" s="25">
        <v>113.878</v>
      </c>
      <c r="I8" s="30">
        <v>116.14400000000001</v>
      </c>
      <c r="J8" s="30">
        <v>116.15900000000001</v>
      </c>
      <c r="K8" s="14"/>
      <c r="L8" s="15"/>
      <c r="M8" s="16"/>
      <c r="N8" s="15"/>
      <c r="O8" s="17" t="e">
        <f>+(I8-#REF!)/#REF!</f>
        <v>#REF!</v>
      </c>
      <c r="P8" s="17"/>
      <c r="Q8" s="18">
        <v>59365364</v>
      </c>
    </row>
    <row r="9" spans="2:17" ht="17.25" customHeight="1" thickTop="1" thickBot="1">
      <c r="B9" s="19">
        <f t="shared" si="0"/>
        <v>4</v>
      </c>
      <c r="C9" s="26" t="s">
        <v>15</v>
      </c>
      <c r="D9" s="31" t="s">
        <v>16</v>
      </c>
      <c r="E9" s="22">
        <v>42996</v>
      </c>
      <c r="F9" s="32"/>
      <c r="G9" s="33"/>
      <c r="H9" s="34">
        <v>121.24299999999999</v>
      </c>
      <c r="I9" s="34">
        <v>124.426</v>
      </c>
      <c r="J9" s="34">
        <v>124.45099999999999</v>
      </c>
      <c r="K9" s="14"/>
      <c r="L9" s="15"/>
      <c r="M9" s="16"/>
      <c r="N9" s="15"/>
      <c r="O9" s="17" t="e">
        <f>+(I9-#REF!)/#REF!</f>
        <v>#REF!</v>
      </c>
      <c r="P9" s="17"/>
      <c r="Q9" s="18">
        <v>110428287</v>
      </c>
    </row>
    <row r="10" spans="2:17" ht="17.25" customHeight="1" thickTop="1" thickBot="1">
      <c r="B10" s="19">
        <f t="shared" si="0"/>
        <v>5</v>
      </c>
      <c r="C10" s="35" t="s">
        <v>17</v>
      </c>
      <c r="D10" s="36" t="s">
        <v>18</v>
      </c>
      <c r="E10" s="37">
        <v>37043</v>
      </c>
      <c r="F10" s="38"/>
      <c r="G10" s="39"/>
      <c r="H10" s="25">
        <v>118.816</v>
      </c>
      <c r="I10" s="25">
        <v>121.58</v>
      </c>
      <c r="J10" s="25">
        <v>121.598</v>
      </c>
      <c r="K10" s="14"/>
      <c r="L10" s="15"/>
      <c r="M10" s="16"/>
      <c r="N10" s="15"/>
      <c r="O10" s="17" t="e">
        <f>+(I10-#REF!)/#REF!</f>
        <v>#REF!</v>
      </c>
      <c r="P10" s="17"/>
      <c r="Q10" s="40">
        <v>12563172</v>
      </c>
    </row>
    <row r="11" spans="2:17" ht="17.25" customHeight="1" thickTop="1" thickBot="1">
      <c r="B11" s="41">
        <f t="shared" si="0"/>
        <v>6</v>
      </c>
      <c r="C11" s="42" t="s">
        <v>19</v>
      </c>
      <c r="D11" s="31" t="s">
        <v>20</v>
      </c>
      <c r="E11" s="37">
        <v>43370</v>
      </c>
      <c r="F11" s="43"/>
      <c r="G11" s="44"/>
      <c r="H11" s="45">
        <v>116.61799999999999</v>
      </c>
      <c r="I11" s="45">
        <v>120.19499999999999</v>
      </c>
      <c r="J11" s="45">
        <v>120.21599999999999</v>
      </c>
      <c r="K11" s="14"/>
      <c r="L11" s="15"/>
      <c r="M11" s="16"/>
      <c r="N11" s="15"/>
      <c r="O11" s="17" t="e">
        <f>+(I11-#REF!)/#REF!</f>
        <v>#REF!</v>
      </c>
      <c r="P11" s="17"/>
      <c r="Q11" s="40">
        <v>131442598</v>
      </c>
    </row>
    <row r="12" spans="2:17" ht="15" customHeight="1" thickTop="1" thickBot="1">
      <c r="B12" s="46">
        <f t="shared" si="0"/>
        <v>7</v>
      </c>
      <c r="C12" s="47" t="s">
        <v>21</v>
      </c>
      <c r="D12" s="48" t="s">
        <v>22</v>
      </c>
      <c r="E12" s="37">
        <v>39489</v>
      </c>
      <c r="F12" s="49"/>
      <c r="G12" s="50"/>
      <c r="H12" s="34">
        <v>114.35899999999999</v>
      </c>
      <c r="I12" s="34">
        <v>116.71599999999999</v>
      </c>
      <c r="J12" s="34">
        <v>116.732</v>
      </c>
      <c r="K12" s="14"/>
      <c r="L12" s="51"/>
      <c r="M12" s="15"/>
      <c r="N12" s="52"/>
      <c r="O12" s="17" t="e">
        <f>+(I12-#REF!)/#REF!</f>
        <v>#REF!</v>
      </c>
      <c r="P12" s="17"/>
      <c r="Q12" s="18">
        <v>3461367</v>
      </c>
    </row>
    <row r="13" spans="2:17" ht="17.25" customHeight="1" thickTop="1" thickBot="1">
      <c r="B13" s="46">
        <f t="shared" si="0"/>
        <v>8</v>
      </c>
      <c r="C13" s="53" t="s">
        <v>23</v>
      </c>
      <c r="D13" s="54" t="s">
        <v>24</v>
      </c>
      <c r="E13" s="55">
        <v>33878</v>
      </c>
      <c r="F13" s="56"/>
      <c r="G13" s="57"/>
      <c r="H13" s="58">
        <v>46.744</v>
      </c>
      <c r="I13" s="58">
        <v>47.478000000000002</v>
      </c>
      <c r="J13" s="58">
        <v>47.482999999999997</v>
      </c>
      <c r="K13" s="14"/>
      <c r="L13" s="15"/>
      <c r="M13" s="16"/>
      <c r="N13" s="15"/>
      <c r="O13" s="17" t="e">
        <f>+(I13-#REF!)/#REF!</f>
        <v>#REF!</v>
      </c>
      <c r="P13" s="17"/>
      <c r="Q13" s="18">
        <v>34921972</v>
      </c>
    </row>
    <row r="14" spans="2:17" ht="17.25" customHeight="1" thickTop="1" thickBot="1">
      <c r="B14" s="46">
        <f t="shared" si="0"/>
        <v>9</v>
      </c>
      <c r="C14" s="47" t="s">
        <v>25</v>
      </c>
      <c r="D14" s="48" t="s">
        <v>26</v>
      </c>
      <c r="E14" s="59">
        <v>34599</v>
      </c>
      <c r="F14" s="60"/>
      <c r="G14" s="61"/>
      <c r="H14" s="62">
        <v>33.122</v>
      </c>
      <c r="I14" s="62">
        <v>33.896000000000001</v>
      </c>
      <c r="J14" s="62">
        <v>33.901000000000003</v>
      </c>
      <c r="K14" s="14"/>
      <c r="L14" s="15"/>
      <c r="M14" s="16"/>
      <c r="N14" s="15"/>
      <c r="O14" s="17" t="e">
        <f>+(I14-#REF!)/#REF!</f>
        <v>#REF!</v>
      </c>
      <c r="P14" s="17"/>
      <c r="Q14" s="18">
        <v>5016015</v>
      </c>
    </row>
    <row r="15" spans="2:17" ht="17.25" customHeight="1" thickTop="1" thickBot="1">
      <c r="B15" s="46">
        <f t="shared" si="0"/>
        <v>10</v>
      </c>
      <c r="C15" s="63" t="s">
        <v>27</v>
      </c>
      <c r="D15" s="48" t="s">
        <v>26</v>
      </c>
      <c r="E15" s="64">
        <v>40000</v>
      </c>
      <c r="F15" s="65"/>
      <c r="G15" s="66"/>
      <c r="H15" s="67">
        <v>112.226</v>
      </c>
      <c r="I15" s="67">
        <v>114.878</v>
      </c>
      <c r="J15" s="67">
        <v>114.89400000000001</v>
      </c>
      <c r="K15" s="14"/>
      <c r="L15" s="51"/>
      <c r="M15" s="15"/>
      <c r="N15" s="68"/>
      <c r="O15" s="17"/>
      <c r="P15" s="17"/>
      <c r="Q15" s="18"/>
    </row>
    <row r="16" spans="2:17" ht="17.25" customHeight="1" thickTop="1" thickBot="1">
      <c r="B16" s="523" t="s">
        <v>28</v>
      </c>
      <c r="C16" s="524"/>
      <c r="D16" s="524"/>
      <c r="E16" s="524"/>
      <c r="F16" s="510"/>
      <c r="G16" s="524"/>
      <c r="H16" s="524"/>
      <c r="I16" s="524"/>
      <c r="J16" s="526"/>
      <c r="K16" s="14"/>
      <c r="L16" s="15"/>
      <c r="M16" s="16"/>
      <c r="N16" s="15"/>
      <c r="O16" s="17" t="e">
        <f t="shared" ref="O16:O68" si="1">+(J16-I16)/I16</f>
        <v>#DIV/0!</v>
      </c>
      <c r="P16" s="17"/>
    </row>
    <row r="17" spans="2:17" ht="18" customHeight="1" thickTop="1" thickBot="1">
      <c r="B17" s="70">
        <v>11</v>
      </c>
      <c r="C17" s="71" t="s">
        <v>29</v>
      </c>
      <c r="D17" s="72" t="s">
        <v>30</v>
      </c>
      <c r="E17" s="10">
        <v>39084</v>
      </c>
      <c r="F17" s="11"/>
      <c r="G17" s="73"/>
      <c r="H17" s="13">
        <v>17.533999999999999</v>
      </c>
      <c r="I17" s="13">
        <v>17.927</v>
      </c>
      <c r="J17" s="13">
        <v>17.93</v>
      </c>
      <c r="K17" s="14"/>
      <c r="L17" s="15"/>
      <c r="M17" s="16"/>
      <c r="N17" s="15"/>
      <c r="O17" s="17">
        <f t="shared" si="1"/>
        <v>1.6734534501032598E-4</v>
      </c>
      <c r="P17" s="17"/>
      <c r="Q17" s="18">
        <v>93869105</v>
      </c>
    </row>
    <row r="18" spans="2:17" s="81" customFormat="1" ht="18" customHeight="1" thickTop="1" thickBot="1">
      <c r="B18" s="74">
        <f>+B17+1</f>
        <v>12</v>
      </c>
      <c r="C18" s="75" t="s">
        <v>31</v>
      </c>
      <c r="D18" s="76" t="s">
        <v>32</v>
      </c>
      <c r="E18" s="77">
        <v>42003</v>
      </c>
      <c r="F18" s="78"/>
      <c r="G18" s="79"/>
      <c r="H18" s="67">
        <v>126.004</v>
      </c>
      <c r="I18" s="67">
        <v>128.07300000000001</v>
      </c>
      <c r="J18" s="67">
        <v>128.083</v>
      </c>
      <c r="K18" s="14"/>
      <c r="L18" s="15"/>
      <c r="M18" s="16"/>
      <c r="N18" s="15"/>
      <c r="O18" s="17">
        <f t="shared" si="1"/>
        <v>7.8080469732034897E-5</v>
      </c>
      <c r="P18" s="17"/>
      <c r="Q18" s="80">
        <v>1674321</v>
      </c>
    </row>
    <row r="19" spans="2:17" s="81" customFormat="1" ht="18" customHeight="1" thickTop="1" thickBot="1">
      <c r="B19" s="74">
        <f t="shared" ref="B19:B24" si="2">+B18+1</f>
        <v>13</v>
      </c>
      <c r="C19" s="75" t="s">
        <v>33</v>
      </c>
      <c r="D19" s="82" t="s">
        <v>34</v>
      </c>
      <c r="E19" s="83">
        <v>39503</v>
      </c>
      <c r="F19" s="84"/>
      <c r="G19" s="85"/>
      <c r="H19" s="86">
        <v>1.1779999999999999</v>
      </c>
      <c r="I19" s="86"/>
      <c r="J19" s="86"/>
      <c r="K19" s="87"/>
      <c r="L19" s="88"/>
      <c r="M19" s="16"/>
      <c r="N19" s="15"/>
      <c r="O19" s="17" t="e">
        <f t="shared" si="1"/>
        <v>#DIV/0!</v>
      </c>
      <c r="P19" s="17"/>
      <c r="Q19" s="80">
        <v>4755289</v>
      </c>
    </row>
    <row r="20" spans="2:17" s="81" customFormat="1" ht="18" customHeight="1" thickTop="1" thickBot="1">
      <c r="B20" s="74">
        <f t="shared" si="2"/>
        <v>14</v>
      </c>
      <c r="C20" s="89" t="s">
        <v>35</v>
      </c>
      <c r="D20" s="90" t="s">
        <v>36</v>
      </c>
      <c r="E20" s="91">
        <v>43054</v>
      </c>
      <c r="F20" s="92"/>
      <c r="G20" s="93"/>
      <c r="H20" s="45">
        <v>118.928</v>
      </c>
      <c r="I20" s="45">
        <v>121.93</v>
      </c>
      <c r="J20" s="45">
        <v>121.949</v>
      </c>
      <c r="K20" s="14"/>
      <c r="L20" s="15"/>
      <c r="M20" s="16"/>
      <c r="N20" s="15"/>
      <c r="O20" s="17">
        <f t="shared" si="1"/>
        <v>1.5582711391774989E-4</v>
      </c>
      <c r="P20" s="17"/>
      <c r="Q20" s="80">
        <v>20021814</v>
      </c>
    </row>
    <row r="21" spans="2:17" s="81" customFormat="1" ht="18" customHeight="1" thickTop="1">
      <c r="B21" s="74">
        <f t="shared" si="2"/>
        <v>15</v>
      </c>
      <c r="C21" s="94" t="s">
        <v>37</v>
      </c>
      <c r="D21" s="95" t="s">
        <v>38</v>
      </c>
      <c r="E21" s="37">
        <v>42195</v>
      </c>
      <c r="F21" s="96"/>
      <c r="G21" s="97"/>
      <c r="H21" s="98">
        <v>11.622</v>
      </c>
      <c r="I21" s="98"/>
      <c r="J21" s="98"/>
      <c r="K21" s="99"/>
      <c r="L21" s="100"/>
      <c r="M21" s="101"/>
      <c r="N21" s="102"/>
      <c r="O21" s="17" t="e">
        <f t="shared" si="1"/>
        <v>#DIV/0!</v>
      </c>
      <c r="P21" s="17"/>
      <c r="Q21" s="80">
        <v>5187548</v>
      </c>
    </row>
    <row r="22" spans="2:17" s="81" customFormat="1" ht="18" customHeight="1">
      <c r="B22" s="74">
        <f t="shared" si="2"/>
        <v>16</v>
      </c>
      <c r="C22" s="103" t="s">
        <v>39</v>
      </c>
      <c r="D22" s="104" t="s">
        <v>40</v>
      </c>
      <c r="E22" s="37">
        <v>39175</v>
      </c>
      <c r="F22" s="105"/>
      <c r="G22" s="106"/>
      <c r="H22" s="67">
        <v>166.48400000000001</v>
      </c>
      <c r="I22" s="67">
        <v>170.619</v>
      </c>
      <c r="J22" s="67">
        <v>170.64699999999999</v>
      </c>
      <c r="K22" s="107"/>
      <c r="O22" s="17">
        <f t="shared" si="1"/>
        <v>1.6410833494506232E-4</v>
      </c>
      <c r="P22" s="17"/>
      <c r="Q22" s="80">
        <v>75752757</v>
      </c>
    </row>
    <row r="23" spans="2:17" s="81" customFormat="1" ht="18" customHeight="1" thickBot="1">
      <c r="B23" s="74">
        <f t="shared" si="2"/>
        <v>17</v>
      </c>
      <c r="C23" s="108" t="s">
        <v>41</v>
      </c>
      <c r="D23" s="109" t="s">
        <v>30</v>
      </c>
      <c r="E23" s="110">
        <v>39084</v>
      </c>
      <c r="F23" s="111"/>
      <c r="G23" s="112"/>
      <c r="H23" s="113">
        <v>11.577999999999999</v>
      </c>
      <c r="I23" s="113">
        <v>11.817</v>
      </c>
      <c r="J23" s="113">
        <v>11.818</v>
      </c>
      <c r="K23" s="107"/>
      <c r="O23" s="17">
        <f t="shared" si="1"/>
        <v>8.4623847000037727E-5</v>
      </c>
      <c r="P23" s="17"/>
      <c r="Q23" s="80"/>
    </row>
    <row r="24" spans="2:17" ht="17.25" customHeight="1" thickTop="1" thickBot="1">
      <c r="B24" s="74">
        <f t="shared" si="2"/>
        <v>18</v>
      </c>
      <c r="C24" s="114" t="s">
        <v>42</v>
      </c>
      <c r="D24" s="115" t="s">
        <v>43</v>
      </c>
      <c r="E24" s="116">
        <v>42356</v>
      </c>
      <c r="F24" s="117"/>
      <c r="G24" s="118"/>
      <c r="H24" s="119">
        <v>94.477000000000004</v>
      </c>
      <c r="I24" s="120">
        <v>97.123000000000005</v>
      </c>
      <c r="J24" s="120">
        <v>97.141999999999996</v>
      </c>
      <c r="K24" s="14"/>
      <c r="L24" s="15"/>
      <c r="M24" s="16"/>
      <c r="N24" s="15"/>
      <c r="O24" s="17" t="e">
        <f>+(J24-#REF!)/#REF!</f>
        <v>#REF!</v>
      </c>
      <c r="P24" s="17"/>
      <c r="Q24" s="18">
        <v>728861</v>
      </c>
    </row>
    <row r="25" spans="2:17" ht="18" customHeight="1" thickTop="1" thickBot="1">
      <c r="B25" s="523" t="s">
        <v>44</v>
      </c>
      <c r="C25" s="524"/>
      <c r="D25" s="524"/>
      <c r="E25" s="524"/>
      <c r="F25" s="524"/>
      <c r="G25" s="524"/>
      <c r="H25" s="524"/>
      <c r="I25" s="524"/>
      <c r="J25" s="525"/>
      <c r="K25" s="14"/>
      <c r="L25" s="15"/>
      <c r="M25" s="121"/>
      <c r="N25" s="15"/>
      <c r="O25" s="17" t="e">
        <f t="shared" si="1"/>
        <v>#DIV/0!</v>
      </c>
      <c r="P25" s="17"/>
      <c r="Q25" s="18"/>
    </row>
    <row r="26" spans="2:17" ht="18" customHeight="1" thickTop="1" thickBot="1">
      <c r="B26" s="122">
        <v>19</v>
      </c>
      <c r="C26" s="123" t="s">
        <v>45</v>
      </c>
      <c r="D26" s="72" t="s">
        <v>46</v>
      </c>
      <c r="E26" s="10">
        <v>38740</v>
      </c>
      <c r="F26" s="11"/>
      <c r="G26" s="124"/>
      <c r="H26" s="125">
        <v>1.8460000000000001</v>
      </c>
      <c r="I26" s="125">
        <v>1.893</v>
      </c>
      <c r="J26" s="125">
        <v>1.895</v>
      </c>
      <c r="K26" s="126" t="s">
        <v>47</v>
      </c>
      <c r="L26" s="15"/>
      <c r="M26" s="16">
        <f>+(J26-I26)/I26</f>
        <v>1.0565240359218181E-3</v>
      </c>
      <c r="N26" s="15"/>
      <c r="O26" s="17">
        <f t="shared" si="1"/>
        <v>1.0565240359218181E-3</v>
      </c>
      <c r="P26" s="17"/>
      <c r="Q26" s="18">
        <v>4256365</v>
      </c>
    </row>
    <row r="27" spans="2:17" ht="18" customHeight="1" thickTop="1" thickBot="1">
      <c r="B27" s="523" t="s">
        <v>48</v>
      </c>
      <c r="C27" s="524"/>
      <c r="D27" s="524"/>
      <c r="E27" s="524"/>
      <c r="F27" s="524"/>
      <c r="G27" s="524"/>
      <c r="H27" s="524"/>
      <c r="I27" s="524"/>
      <c r="J27" s="525"/>
      <c r="K27" s="14"/>
      <c r="L27" s="15"/>
      <c r="M27" s="127"/>
      <c r="N27" s="15"/>
      <c r="O27" s="17" t="e">
        <f t="shared" si="1"/>
        <v>#DIV/0!</v>
      </c>
      <c r="P27" s="17"/>
      <c r="Q27" s="18"/>
    </row>
    <row r="28" spans="2:17" ht="17.25" customHeight="1" thickTop="1" thickBot="1">
      <c r="B28" s="129">
        <v>20</v>
      </c>
      <c r="C28" s="130" t="s">
        <v>49</v>
      </c>
      <c r="D28" s="131" t="s">
        <v>10</v>
      </c>
      <c r="E28" s="132">
        <v>34106</v>
      </c>
      <c r="F28" s="133"/>
      <c r="G28" s="134"/>
      <c r="H28" s="98">
        <v>63.360999999999997</v>
      </c>
      <c r="I28" s="98">
        <v>64.507000000000005</v>
      </c>
      <c r="J28" s="98">
        <v>64.515000000000001</v>
      </c>
      <c r="K28" s="14"/>
      <c r="L28" s="15"/>
      <c r="M28" s="135"/>
      <c r="N28" s="15"/>
      <c r="O28" s="17">
        <f t="shared" si="1"/>
        <v>1.2401754848304162E-4</v>
      </c>
      <c r="P28" s="17"/>
      <c r="Q28" s="18">
        <v>1464988</v>
      </c>
    </row>
    <row r="29" spans="2:17" ht="17.25" customHeight="1" thickTop="1" thickBot="1">
      <c r="B29" s="129">
        <v>21</v>
      </c>
      <c r="C29" s="136" t="s">
        <v>50</v>
      </c>
      <c r="D29" s="137" t="s">
        <v>12</v>
      </c>
      <c r="E29" s="138">
        <v>34449</v>
      </c>
      <c r="F29" s="139"/>
      <c r="G29" s="140"/>
      <c r="H29" s="67">
        <v>132.55799999999999</v>
      </c>
      <c r="I29" s="67">
        <v>135.762</v>
      </c>
      <c r="J29" s="67">
        <v>135.88900000000001</v>
      </c>
      <c r="K29" s="14"/>
      <c r="L29" s="15"/>
      <c r="M29" s="16"/>
      <c r="N29" s="15"/>
      <c r="O29" s="17">
        <f t="shared" si="1"/>
        <v>9.3546058543634853E-4</v>
      </c>
      <c r="P29" s="17"/>
      <c r="Q29" s="18">
        <v>6075791</v>
      </c>
    </row>
    <row r="30" spans="2:17" ht="17.25" customHeight="1" thickTop="1" thickBot="1">
      <c r="B30" s="129">
        <v>22</v>
      </c>
      <c r="C30" s="141" t="s">
        <v>51</v>
      </c>
      <c r="D30" s="142" t="s">
        <v>12</v>
      </c>
      <c r="E30" s="143">
        <v>681</v>
      </c>
      <c r="F30" s="144"/>
      <c r="G30" s="145"/>
      <c r="H30" s="146">
        <v>105.73699999999999</v>
      </c>
      <c r="I30" s="146">
        <v>107.199</v>
      </c>
      <c r="J30" s="146">
        <v>107.42</v>
      </c>
      <c r="K30" s="14"/>
      <c r="L30" s="15"/>
      <c r="M30" s="16"/>
      <c r="N30" s="15"/>
      <c r="O30" s="17">
        <f t="shared" si="1"/>
        <v>2.0615863953955134E-3</v>
      </c>
      <c r="P30" s="17"/>
      <c r="Q30" s="18">
        <v>529382</v>
      </c>
    </row>
    <row r="31" spans="2:17" ht="17.25" customHeight="1" thickTop="1" thickBot="1">
      <c r="B31" s="129">
        <v>23</v>
      </c>
      <c r="C31" s="147" t="s">
        <v>52</v>
      </c>
      <c r="D31" s="148" t="s">
        <v>24</v>
      </c>
      <c r="E31" s="149">
        <v>43878</v>
      </c>
      <c r="F31" s="150"/>
      <c r="G31" s="151"/>
      <c r="H31" s="152">
        <v>105.648</v>
      </c>
      <c r="I31" s="152">
        <v>108.069</v>
      </c>
      <c r="J31" s="152">
        <v>108.086</v>
      </c>
      <c r="K31" s="14"/>
      <c r="L31" s="15"/>
      <c r="M31" s="153"/>
      <c r="N31" s="15"/>
      <c r="O31" s="17">
        <f t="shared" si="1"/>
        <v>1.5730690577312557E-4</v>
      </c>
      <c r="P31" s="17"/>
      <c r="Q31" s="18">
        <v>68004211</v>
      </c>
    </row>
    <row r="32" spans="2:17" ht="14.25" customHeight="1" thickTop="1" thickBot="1">
      <c r="B32" s="523" t="s">
        <v>53</v>
      </c>
      <c r="C32" s="510"/>
      <c r="D32" s="510"/>
      <c r="E32" s="510"/>
      <c r="F32" s="510"/>
      <c r="G32" s="524"/>
      <c r="H32" s="524"/>
      <c r="I32" s="524"/>
      <c r="J32" s="526"/>
      <c r="K32" s="155"/>
      <c r="L32" s="156"/>
      <c r="M32" s="157"/>
      <c r="N32" s="156"/>
      <c r="O32" s="17" t="e">
        <f t="shared" si="1"/>
        <v>#DIV/0!</v>
      </c>
      <c r="P32" s="17"/>
      <c r="Q32" s="18"/>
    </row>
    <row r="33" spans="1:17" ht="18" customHeight="1" thickTop="1" thickBot="1">
      <c r="B33" s="158">
        <v>24</v>
      </c>
      <c r="C33" s="159" t="s">
        <v>54</v>
      </c>
      <c r="D33" s="160" t="s">
        <v>55</v>
      </c>
      <c r="E33" s="161">
        <v>39540</v>
      </c>
      <c r="F33" s="162"/>
      <c r="G33" s="163"/>
      <c r="H33" s="13">
        <v>135.529</v>
      </c>
      <c r="I33" s="13">
        <v>141.75899999999999</v>
      </c>
      <c r="J33" s="13">
        <v>141.947</v>
      </c>
      <c r="K33" s="14"/>
      <c r="L33" s="15"/>
      <c r="M33" s="16"/>
      <c r="N33" s="15"/>
      <c r="O33" s="17">
        <f t="shared" si="1"/>
        <v>1.3261944567894569E-3</v>
      </c>
      <c r="P33" s="17"/>
      <c r="Q33" s="18">
        <v>1074044</v>
      </c>
    </row>
    <row r="34" spans="1:17" s="81" customFormat="1" ht="16.5" customHeight="1" thickTop="1" thickBot="1">
      <c r="B34" s="129">
        <f>B33+1</f>
        <v>25</v>
      </c>
      <c r="C34" s="164" t="s">
        <v>56</v>
      </c>
      <c r="D34" s="160" t="s">
        <v>55</v>
      </c>
      <c r="E34" s="165">
        <v>39540</v>
      </c>
      <c r="F34" s="166"/>
      <c r="G34" s="167"/>
      <c r="H34" s="67">
        <v>519.15200000000004</v>
      </c>
      <c r="I34" s="67">
        <v>538.70600000000002</v>
      </c>
      <c r="J34" s="67">
        <v>539.33600000000001</v>
      </c>
      <c r="K34" s="14"/>
      <c r="L34" s="15"/>
      <c r="M34" s="16"/>
      <c r="N34" s="15"/>
      <c r="O34" s="17">
        <f t="shared" si="1"/>
        <v>1.1694690610462766E-3</v>
      </c>
      <c r="P34" s="17"/>
      <c r="Q34" s="80">
        <v>1007985</v>
      </c>
    </row>
    <row r="35" spans="1:17" ht="17.25" customHeight="1" thickTop="1" thickBot="1">
      <c r="B35" s="129">
        <f t="shared" ref="B35:B44" si="3">B34+1</f>
        <v>26</v>
      </c>
      <c r="C35" s="164" t="s">
        <v>57</v>
      </c>
      <c r="D35" s="168" t="s">
        <v>58</v>
      </c>
      <c r="E35" s="165">
        <v>39736</v>
      </c>
      <c r="F35" s="166"/>
      <c r="G35" s="169"/>
      <c r="H35" s="67">
        <v>135.68299999999999</v>
      </c>
      <c r="I35" s="67">
        <v>139.548</v>
      </c>
      <c r="J35" s="67">
        <v>139.86199999999999</v>
      </c>
      <c r="K35" s="14"/>
      <c r="L35" s="15"/>
      <c r="M35" s="16"/>
      <c r="N35" s="15"/>
      <c r="O35" s="17">
        <f t="shared" si="1"/>
        <v>2.2501218218820259E-3</v>
      </c>
      <c r="P35" s="17"/>
      <c r="Q35" s="18">
        <v>706093</v>
      </c>
    </row>
    <row r="36" spans="1:17" s="170" customFormat="1" ht="17.25" customHeight="1" thickTop="1" thickBot="1">
      <c r="B36" s="171">
        <f t="shared" si="3"/>
        <v>27</v>
      </c>
      <c r="C36" s="164" t="s">
        <v>59</v>
      </c>
      <c r="D36" s="168" t="s">
        <v>58</v>
      </c>
      <c r="E36" s="165">
        <v>39736</v>
      </c>
      <c r="F36" s="166"/>
      <c r="G36" s="169"/>
      <c r="H36" s="172" t="s">
        <v>60</v>
      </c>
      <c r="I36" s="172" t="s">
        <v>60</v>
      </c>
      <c r="J36" s="172" t="s">
        <v>60</v>
      </c>
      <c r="K36" s="14"/>
      <c r="L36" s="15"/>
      <c r="M36" s="16"/>
      <c r="N36" s="15"/>
      <c r="O36" s="17" t="e">
        <f t="shared" si="1"/>
        <v>#VALUE!</v>
      </c>
      <c r="P36" s="17"/>
      <c r="Q36" s="173">
        <v>196965</v>
      </c>
    </row>
    <row r="37" spans="1:17" ht="17.25" customHeight="1" thickTop="1" thickBot="1">
      <c r="B37" s="171">
        <f t="shared" si="3"/>
        <v>28</v>
      </c>
      <c r="C37" s="164" t="s">
        <v>61</v>
      </c>
      <c r="D37" s="174" t="s">
        <v>58</v>
      </c>
      <c r="E37" s="165">
        <v>39736</v>
      </c>
      <c r="F37" s="166"/>
      <c r="G37" s="169"/>
      <c r="H37" s="175" t="s">
        <v>60</v>
      </c>
      <c r="I37" s="175" t="s">
        <v>60</v>
      </c>
      <c r="J37" s="175" t="s">
        <v>60</v>
      </c>
      <c r="K37" s="14"/>
      <c r="L37" s="15"/>
      <c r="M37" s="16"/>
      <c r="N37" s="15"/>
      <c r="O37" s="17" t="e">
        <f t="shared" si="1"/>
        <v>#VALUE!</v>
      </c>
      <c r="P37" s="17"/>
      <c r="Q37" s="18">
        <v>129031</v>
      </c>
    </row>
    <row r="38" spans="1:17" ht="17.25" customHeight="1" thickTop="1" thickBot="1">
      <c r="B38" s="171">
        <f t="shared" si="3"/>
        <v>29</v>
      </c>
      <c r="C38" s="176" t="s">
        <v>62</v>
      </c>
      <c r="D38" s="168" t="s">
        <v>36</v>
      </c>
      <c r="E38" s="165">
        <v>39657</v>
      </c>
      <c r="F38" s="166"/>
      <c r="G38" s="169"/>
      <c r="H38" s="25">
        <v>168.39699999999999</v>
      </c>
      <c r="I38" s="25">
        <v>173.06700000000001</v>
      </c>
      <c r="J38" s="25">
        <v>173.005</v>
      </c>
      <c r="K38" s="14"/>
      <c r="L38" s="15"/>
      <c r="M38" s="16"/>
      <c r="N38" s="15"/>
      <c r="O38" s="17">
        <f t="shared" si="1"/>
        <v>-3.5824276147394834E-4</v>
      </c>
      <c r="P38" s="17"/>
      <c r="Q38" s="18">
        <v>530374</v>
      </c>
    </row>
    <row r="39" spans="1:17" ht="17.25" customHeight="1" thickTop="1" thickBot="1">
      <c r="B39" s="171">
        <f t="shared" si="3"/>
        <v>30</v>
      </c>
      <c r="C39" s="177" t="s">
        <v>63</v>
      </c>
      <c r="D39" s="168" t="s">
        <v>10</v>
      </c>
      <c r="E39" s="165">
        <v>40427</v>
      </c>
      <c r="F39" s="166"/>
      <c r="G39" s="178"/>
      <c r="H39" s="25">
        <v>95.444000000000003</v>
      </c>
      <c r="I39" s="25">
        <v>95.406000000000006</v>
      </c>
      <c r="J39" s="25">
        <v>95.54</v>
      </c>
      <c r="K39" s="14"/>
      <c r="L39" s="51"/>
      <c r="M39" s="15"/>
      <c r="N39" s="179"/>
      <c r="O39" s="17">
        <f t="shared" si="1"/>
        <v>1.4045238244974145E-3</v>
      </c>
      <c r="P39" s="17"/>
      <c r="Q39" s="40">
        <v>923189</v>
      </c>
    </row>
    <row r="40" spans="1:17" ht="17.25" customHeight="1" thickTop="1" thickBot="1">
      <c r="B40" s="180">
        <f t="shared" si="3"/>
        <v>31</v>
      </c>
      <c r="C40" s="181" t="s">
        <v>64</v>
      </c>
      <c r="D40" s="182" t="s">
        <v>10</v>
      </c>
      <c r="E40" s="183" t="s">
        <v>65</v>
      </c>
      <c r="F40" s="184"/>
      <c r="G40" s="185"/>
      <c r="H40" s="67">
        <v>125.19</v>
      </c>
      <c r="I40" s="67">
        <v>127.45099999999999</v>
      </c>
      <c r="J40" s="67">
        <v>127.587</v>
      </c>
      <c r="K40" s="14"/>
      <c r="L40" s="51"/>
      <c r="M40" s="15"/>
      <c r="N40" s="68"/>
      <c r="O40" s="17">
        <f t="shared" si="1"/>
        <v>1.0670767589113456E-3</v>
      </c>
      <c r="P40" s="17"/>
      <c r="Q40" s="18">
        <v>39007933</v>
      </c>
    </row>
    <row r="41" spans="1:17" s="81" customFormat="1" ht="17.25" customHeight="1" thickTop="1" thickBot="1">
      <c r="B41" s="180">
        <f t="shared" si="3"/>
        <v>32</v>
      </c>
      <c r="C41" s="181" t="s">
        <v>66</v>
      </c>
      <c r="D41" s="182" t="s">
        <v>32</v>
      </c>
      <c r="E41" s="183">
        <v>42003</v>
      </c>
      <c r="F41" s="184"/>
      <c r="G41" s="186"/>
      <c r="H41" s="25">
        <v>160.68199999999999</v>
      </c>
      <c r="I41" s="187">
        <v>171.30600000000001</v>
      </c>
      <c r="J41" s="187">
        <v>171.52699999999999</v>
      </c>
      <c r="K41" s="14"/>
      <c r="L41" s="51"/>
      <c r="M41" s="15"/>
      <c r="N41" s="68"/>
      <c r="O41" s="17">
        <f>+(J42-I41)/I41</f>
        <v>-0.11081923575356384</v>
      </c>
      <c r="P41" s="17"/>
      <c r="Q41" s="80">
        <v>610721</v>
      </c>
    </row>
    <row r="42" spans="1:17" s="81" customFormat="1" ht="15" customHeight="1" thickTop="1" thickBot="1">
      <c r="B42" s="180">
        <f t="shared" si="3"/>
        <v>33</v>
      </c>
      <c r="C42" s="188" t="s">
        <v>67</v>
      </c>
      <c r="D42" s="189" t="s">
        <v>32</v>
      </c>
      <c r="E42" s="190" t="s">
        <v>68</v>
      </c>
      <c r="F42" s="184"/>
      <c r="G42" s="191"/>
      <c r="H42" s="25">
        <v>143.86799999999999</v>
      </c>
      <c r="I42" s="192">
        <v>152.13999999999999</v>
      </c>
      <c r="J42" s="192">
        <v>152.322</v>
      </c>
      <c r="K42" s="14"/>
      <c r="L42" s="15"/>
      <c r="M42" s="16"/>
      <c r="N42" s="15"/>
      <c r="O42" s="17" t="e">
        <f>+(#REF!-I42)/I42</f>
        <v>#REF!</v>
      </c>
      <c r="P42" s="17"/>
      <c r="Q42" s="80">
        <v>561482</v>
      </c>
    </row>
    <row r="43" spans="1:17" ht="15" customHeight="1" thickTop="1" thickBot="1">
      <c r="B43" s="180">
        <f t="shared" si="3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2">
        <v>22</v>
      </c>
      <c r="I43" s="192">
        <v>23.01</v>
      </c>
      <c r="J43" s="192">
        <v>23.06</v>
      </c>
      <c r="K43" s="14"/>
      <c r="L43" s="51"/>
      <c r="M43" s="15"/>
      <c r="N43" s="68"/>
      <c r="O43" s="17">
        <f t="shared" si="1"/>
        <v>2.1729682746630661E-3</v>
      </c>
      <c r="P43" s="17"/>
      <c r="Q43" s="18">
        <v>40076461</v>
      </c>
    </row>
    <row r="44" spans="1:17" ht="16.5" customHeight="1" thickTop="1" thickBot="1">
      <c r="B44" s="180">
        <f t="shared" si="3"/>
        <v>35</v>
      </c>
      <c r="C44" s="198" t="s">
        <v>70</v>
      </c>
      <c r="D44" s="199" t="s">
        <v>16</v>
      </c>
      <c r="E44" s="200">
        <v>42388</v>
      </c>
      <c r="F44" s="201"/>
      <c r="G44" s="202"/>
      <c r="H44" s="203">
        <v>91.680999999999997</v>
      </c>
      <c r="I44" s="203">
        <v>90.745000000000005</v>
      </c>
      <c r="J44" s="203">
        <v>90.965999999999994</v>
      </c>
      <c r="K44" s="14"/>
      <c r="L44" s="51"/>
      <c r="M44" s="15"/>
      <c r="N44" s="69"/>
      <c r="O44" s="17">
        <f t="shared" si="1"/>
        <v>2.4353958895805767E-3</v>
      </c>
      <c r="P44" s="17"/>
      <c r="Q44" s="18">
        <v>337360</v>
      </c>
    </row>
    <row r="45" spans="1:17" ht="16.5" customHeight="1" thickTop="1" thickBot="1">
      <c r="B45" s="523" t="s">
        <v>71</v>
      </c>
      <c r="C45" s="524"/>
      <c r="D45" s="524"/>
      <c r="E45" s="524"/>
      <c r="F45" s="524"/>
      <c r="G45" s="524"/>
      <c r="H45" s="524"/>
      <c r="I45" s="524"/>
      <c r="J45" s="511"/>
      <c r="K45" s="1"/>
      <c r="M45" s="204"/>
      <c r="O45" s="17" t="e">
        <f t="shared" si="1"/>
        <v>#DIV/0!</v>
      </c>
      <c r="P45" s="17"/>
      <c r="Q45" s="18"/>
    </row>
    <row r="46" spans="1:17" ht="17.25" customHeight="1" thickTop="1" thickBot="1">
      <c r="B46" s="158">
        <v>36</v>
      </c>
      <c r="C46" s="205" t="s">
        <v>72</v>
      </c>
      <c r="D46" s="206" t="s">
        <v>55</v>
      </c>
      <c r="E46" s="207">
        <v>38022</v>
      </c>
      <c r="F46" s="208"/>
      <c r="G46" s="209"/>
      <c r="H46" s="210">
        <v>2147.5549999999998</v>
      </c>
      <c r="I46" s="210">
        <v>2220.0140000000001</v>
      </c>
      <c r="J46" s="210">
        <v>2222.2550000000001</v>
      </c>
      <c r="K46" s="211" t="s">
        <v>73</v>
      </c>
      <c r="M46" s="212">
        <f>+(J46-I46)/I46</f>
        <v>1.009453093539043E-3</v>
      </c>
      <c r="O46" s="17">
        <f t="shared" si="1"/>
        <v>1.009453093539043E-3</v>
      </c>
      <c r="P46" s="17"/>
      <c r="Q46" s="18">
        <v>9383914</v>
      </c>
    </row>
    <row r="47" spans="1:17" ht="17.25" customHeight="1" thickTop="1" thickBot="1">
      <c r="B47" s="158">
        <f>B46+1</f>
        <v>37</v>
      </c>
      <c r="C47" s="213" t="s">
        <v>74</v>
      </c>
      <c r="D47" s="214" t="s">
        <v>40</v>
      </c>
      <c r="E47" s="207">
        <v>39745</v>
      </c>
      <c r="F47" s="208"/>
      <c r="G47" s="215"/>
      <c r="H47" s="216">
        <v>125.405</v>
      </c>
      <c r="I47" s="217">
        <v>130.46199999999999</v>
      </c>
      <c r="J47" s="217">
        <v>130.416</v>
      </c>
      <c r="K47" s="218" t="s">
        <v>75</v>
      </c>
      <c r="M47" s="212" t="e">
        <f>+(#REF!-#REF!)/#REF!</f>
        <v>#REF!</v>
      </c>
      <c r="O47" s="17">
        <f t="shared" si="1"/>
        <v>-3.5259309224135974E-4</v>
      </c>
      <c r="P47" s="17"/>
      <c r="Q47" s="18">
        <v>60663580</v>
      </c>
    </row>
    <row r="48" spans="1:17" s="2" customFormat="1" ht="16.5" customHeight="1" thickTop="1" thickBot="1">
      <c r="A48" s="4"/>
      <c r="B48" s="158">
        <f t="shared" ref="B48:B61" si="4">B47+1</f>
        <v>38</v>
      </c>
      <c r="C48" s="213" t="s">
        <v>76</v>
      </c>
      <c r="D48" s="214" t="s">
        <v>58</v>
      </c>
      <c r="E48" s="207">
        <v>39937</v>
      </c>
      <c r="F48" s="208"/>
      <c r="G48" s="209"/>
      <c r="H48" s="216">
        <v>211.191</v>
      </c>
      <c r="I48" s="216">
        <v>222.386</v>
      </c>
      <c r="J48" s="216">
        <v>222.46</v>
      </c>
      <c r="K48" s="218" t="s">
        <v>75</v>
      </c>
      <c r="M48" s="212" t="e">
        <f>+(#REF!-#REF!)/#REF!</f>
        <v>#REF!</v>
      </c>
      <c r="O48" s="17">
        <f t="shared" si="1"/>
        <v>3.3275475974212532E-4</v>
      </c>
      <c r="P48" s="17"/>
      <c r="Q48" s="219">
        <v>1825774</v>
      </c>
    </row>
    <row r="49" spans="1:17" s="2" customFormat="1" ht="17.25" customHeight="1" thickTop="1" thickBot="1">
      <c r="A49" s="4"/>
      <c r="B49" s="158">
        <f t="shared" si="4"/>
        <v>39</v>
      </c>
      <c r="C49" s="213" t="s">
        <v>77</v>
      </c>
      <c r="D49" s="214" t="s">
        <v>10</v>
      </c>
      <c r="E49" s="207">
        <v>39888</v>
      </c>
      <c r="F49" s="208"/>
      <c r="G49" s="209"/>
      <c r="H49" s="216">
        <v>17.599</v>
      </c>
      <c r="I49" s="216" t="s">
        <v>60</v>
      </c>
      <c r="J49" s="216" t="s">
        <v>60</v>
      </c>
      <c r="K49" s="218" t="s">
        <v>75</v>
      </c>
      <c r="M49" s="212" t="e">
        <f>+(#REF!-#REF!)/#REF!</f>
        <v>#REF!</v>
      </c>
      <c r="O49" s="17" t="e">
        <f t="shared" si="1"/>
        <v>#VALUE!</v>
      </c>
      <c r="P49" s="17"/>
      <c r="Q49" s="219">
        <v>4701021</v>
      </c>
    </row>
    <row r="50" spans="1:17" s="2" customFormat="1" ht="17.25" customHeight="1" thickTop="1" thickBot="1">
      <c r="A50" s="4"/>
      <c r="B50" s="158">
        <f t="shared" si="4"/>
        <v>40</v>
      </c>
      <c r="C50" s="220" t="s">
        <v>78</v>
      </c>
      <c r="D50" s="214" t="s">
        <v>46</v>
      </c>
      <c r="E50" s="207">
        <v>38740</v>
      </c>
      <c r="F50" s="208"/>
      <c r="G50" s="209"/>
      <c r="H50" s="98">
        <v>2.82</v>
      </c>
      <c r="I50" s="98">
        <v>2.98</v>
      </c>
      <c r="J50" s="98">
        <v>2.9820000000000002</v>
      </c>
      <c r="K50" s="218"/>
      <c r="M50" s="212">
        <f>+(J50-I50)/I50</f>
        <v>6.7114093959739054E-4</v>
      </c>
      <c r="O50" s="17">
        <f t="shared" si="1"/>
        <v>6.7114093959739054E-4</v>
      </c>
      <c r="P50" s="17"/>
      <c r="Q50" s="219">
        <v>10024077</v>
      </c>
    </row>
    <row r="51" spans="1:17" s="2" customFormat="1" ht="17.25" customHeight="1" thickTop="1" thickBot="1">
      <c r="A51" s="4" t="s">
        <v>79</v>
      </c>
      <c r="B51" s="158">
        <f t="shared" si="4"/>
        <v>41</v>
      </c>
      <c r="C51" s="220" t="s">
        <v>80</v>
      </c>
      <c r="D51" s="214" t="s">
        <v>46</v>
      </c>
      <c r="E51" s="207">
        <v>38740</v>
      </c>
      <c r="F51" s="208"/>
      <c r="G51" s="209"/>
      <c r="H51" s="216">
        <v>2.5350000000000001</v>
      </c>
      <c r="I51" s="216">
        <v>2.6739999999999999</v>
      </c>
      <c r="J51" s="216">
        <v>2.6760000000000002</v>
      </c>
      <c r="K51" s="221" t="s">
        <v>47</v>
      </c>
      <c r="M51" s="212">
        <f>+(J51-I51)/I51</f>
        <v>7.4794315632020335E-4</v>
      </c>
      <c r="O51" s="17">
        <f t="shared" si="1"/>
        <v>7.4794315632020335E-4</v>
      </c>
      <c r="P51" s="17"/>
      <c r="Q51" s="219">
        <v>9137760</v>
      </c>
    </row>
    <row r="52" spans="1:17" s="2" customFormat="1" ht="17.25" customHeight="1" thickTop="1" thickBot="1">
      <c r="A52" s="4"/>
      <c r="B52" s="158">
        <f t="shared" si="4"/>
        <v>42</v>
      </c>
      <c r="C52" s="222" t="s">
        <v>81</v>
      </c>
      <c r="D52" s="223" t="s">
        <v>38</v>
      </c>
      <c r="E52" s="224">
        <v>41984</v>
      </c>
      <c r="F52" s="225"/>
      <c r="G52" s="226"/>
      <c r="H52" s="227">
        <v>67.912999999999997</v>
      </c>
      <c r="I52" s="227">
        <v>66.558000000000007</v>
      </c>
      <c r="J52" s="227">
        <v>66.224999999999994</v>
      </c>
      <c r="K52" s="218" t="s">
        <v>75</v>
      </c>
      <c r="M52" s="212">
        <f>+(J52-I52)/I52</f>
        <v>-5.0031551428830886E-3</v>
      </c>
      <c r="O52" s="17">
        <f t="shared" si="1"/>
        <v>-5.0031551428830886E-3</v>
      </c>
      <c r="P52" s="17"/>
      <c r="Q52" s="219">
        <v>65440</v>
      </c>
    </row>
    <row r="53" spans="1:17" s="2" customFormat="1" ht="17.25" customHeight="1" thickTop="1" thickBot="1">
      <c r="A53" s="4"/>
      <c r="B53" s="158">
        <f t="shared" si="4"/>
        <v>43</v>
      </c>
      <c r="C53" s="213" t="s">
        <v>82</v>
      </c>
      <c r="D53" s="228" t="s">
        <v>46</v>
      </c>
      <c r="E53" s="229">
        <v>40071</v>
      </c>
      <c r="F53" s="230"/>
      <c r="G53" s="209"/>
      <c r="H53" s="231">
        <v>1.226</v>
      </c>
      <c r="I53" s="232">
        <v>1.282</v>
      </c>
      <c r="J53" s="232">
        <v>1.278</v>
      </c>
      <c r="K53" s="233" t="s">
        <v>83</v>
      </c>
      <c r="M53" s="212" t="e">
        <f>+(#REF!-I53)/I53</f>
        <v>#REF!</v>
      </c>
      <c r="O53" s="17">
        <f t="shared" si="1"/>
        <v>-3.1201248049922024E-3</v>
      </c>
      <c r="P53" s="17"/>
      <c r="Q53" s="219">
        <v>2130427</v>
      </c>
    </row>
    <row r="54" spans="1:17" s="2" customFormat="1" ht="17.25" customHeight="1" thickTop="1">
      <c r="A54" s="4"/>
      <c r="B54" s="158">
        <f t="shared" si="4"/>
        <v>44</v>
      </c>
      <c r="C54" s="213" t="s">
        <v>84</v>
      </c>
      <c r="D54" s="199" t="s">
        <v>24</v>
      </c>
      <c r="E54" s="234">
        <v>42087</v>
      </c>
      <c r="F54" s="230"/>
      <c r="G54" s="209"/>
      <c r="H54" s="231">
        <v>1.276</v>
      </c>
      <c r="I54" s="232">
        <v>1.2929999999999999</v>
      </c>
      <c r="J54" s="232">
        <v>1.296</v>
      </c>
      <c r="K54" s="233"/>
      <c r="M54" s="235">
        <f>+(J54-I54)/I54</f>
        <v>2.3201856148492759E-3</v>
      </c>
      <c r="O54" s="17">
        <f t="shared" si="1"/>
        <v>2.3201856148492759E-3</v>
      </c>
      <c r="P54" s="17"/>
      <c r="Q54" s="219">
        <v>766125</v>
      </c>
    </row>
    <row r="55" spans="1:17" s="2" customFormat="1" ht="16.5" customHeight="1">
      <c r="A55" s="4"/>
      <c r="B55" s="158">
        <f t="shared" si="4"/>
        <v>45</v>
      </c>
      <c r="C55" s="220" t="s">
        <v>85</v>
      </c>
      <c r="D55" s="199" t="s">
        <v>24</v>
      </c>
      <c r="E55" s="234">
        <v>42087</v>
      </c>
      <c r="F55" s="230"/>
      <c r="G55" s="209"/>
      <c r="H55" s="192">
        <v>1.2030000000000001</v>
      </c>
      <c r="I55" s="192">
        <v>1.2450000000000001</v>
      </c>
      <c r="J55" s="192">
        <v>1.244</v>
      </c>
      <c r="K55" s="233"/>
      <c r="M55" s="235">
        <f>+(J55-I55)/I55</f>
        <v>-8.032128514057123E-4</v>
      </c>
      <c r="O55" s="17">
        <f t="shared" si="1"/>
        <v>-8.032128514057123E-4</v>
      </c>
      <c r="P55" s="17"/>
      <c r="Q55" s="219">
        <v>686564</v>
      </c>
    </row>
    <row r="56" spans="1:17" s="2" customFormat="1" ht="16.5" customHeight="1">
      <c r="A56" s="4"/>
      <c r="B56" s="158">
        <f t="shared" si="4"/>
        <v>46</v>
      </c>
      <c r="C56" s="213" t="s">
        <v>86</v>
      </c>
      <c r="D56" s="199" t="s">
        <v>24</v>
      </c>
      <c r="E56" s="234">
        <v>42087</v>
      </c>
      <c r="F56" s="230"/>
      <c r="G56" s="236"/>
      <c r="H56" s="237">
        <v>1.1779999999999999</v>
      </c>
      <c r="I56" s="237">
        <v>1.2230000000000001</v>
      </c>
      <c r="J56" s="237">
        <v>1.222</v>
      </c>
      <c r="K56" s="233"/>
      <c r="M56" s="235">
        <f>+(J56-I56)/I56</f>
        <v>-8.1766148814399985E-4</v>
      </c>
      <c r="O56" s="17">
        <f t="shared" si="1"/>
        <v>-8.1766148814399985E-4</v>
      </c>
      <c r="P56" s="17"/>
      <c r="Q56" s="219">
        <v>658968</v>
      </c>
    </row>
    <row r="57" spans="1:17" s="2" customFormat="1" ht="16.5" customHeight="1">
      <c r="A57" s="4"/>
      <c r="B57" s="158">
        <f t="shared" si="4"/>
        <v>47</v>
      </c>
      <c r="C57" s="238" t="s">
        <v>87</v>
      </c>
      <c r="D57" s="199" t="s">
        <v>20</v>
      </c>
      <c r="E57" s="239">
        <v>42317</v>
      </c>
      <c r="F57" s="230"/>
      <c r="G57" s="240"/>
      <c r="H57" s="98">
        <v>112.70099999999999</v>
      </c>
      <c r="I57" s="98">
        <v>115.768</v>
      </c>
      <c r="J57" s="98">
        <v>115.14</v>
      </c>
      <c r="K57" s="233"/>
      <c r="M57" s="235">
        <f>+(J57-I57)/I57</f>
        <v>-5.4246423882247262E-3</v>
      </c>
      <c r="O57" s="17">
        <f t="shared" si="1"/>
        <v>-5.4246423882247262E-3</v>
      </c>
      <c r="P57" s="17"/>
      <c r="Q57" s="219">
        <v>15790655</v>
      </c>
    </row>
    <row r="58" spans="1:17" s="2" customFormat="1" ht="16.5" customHeight="1">
      <c r="A58" s="4"/>
      <c r="B58" s="158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237">
        <v>133.18799999999999</v>
      </c>
      <c r="I58" s="231" t="s">
        <v>89</v>
      </c>
      <c r="J58" s="231" t="s">
        <v>89</v>
      </c>
      <c r="K58" s="233"/>
      <c r="M58" s="235" t="e">
        <f>+(J58-I58)/I58</f>
        <v>#VALUE!</v>
      </c>
      <c r="O58" s="17" t="e">
        <f t="shared" si="1"/>
        <v>#VALUE!</v>
      </c>
      <c r="P58" s="17"/>
      <c r="Q58" s="219">
        <v>102487</v>
      </c>
    </row>
    <row r="59" spans="1:17" s="2" customFormat="1" ht="16.5" customHeight="1">
      <c r="A59" s="4"/>
      <c r="B59" s="158">
        <f t="shared" si="4"/>
        <v>49</v>
      </c>
      <c r="C59" s="241" t="s">
        <v>90</v>
      </c>
      <c r="D59" s="242" t="s">
        <v>91</v>
      </c>
      <c r="E59" s="246">
        <v>42842</v>
      </c>
      <c r="F59" s="247"/>
      <c r="G59" s="248"/>
      <c r="H59" s="216">
        <v>1142.671</v>
      </c>
      <c r="I59" s="216">
        <v>1199.2370000000001</v>
      </c>
      <c r="J59" s="216">
        <v>1201.1569999999999</v>
      </c>
      <c r="K59" s="233"/>
      <c r="M59" s="235" t="e">
        <f>+(I59-#REF!)/#REF!</f>
        <v>#REF!</v>
      </c>
      <c r="O59" s="17">
        <f t="shared" si="1"/>
        <v>1.601017980599202E-3</v>
      </c>
      <c r="P59" s="17"/>
      <c r="Q59" s="219">
        <v>5399518</v>
      </c>
    </row>
    <row r="60" spans="1:17" s="2" customFormat="1" ht="16.5" customHeight="1">
      <c r="A60" s="4"/>
      <c r="B60" s="158">
        <f t="shared" si="4"/>
        <v>50</v>
      </c>
      <c r="C60" s="241" t="s">
        <v>92</v>
      </c>
      <c r="D60" s="242" t="s">
        <v>20</v>
      </c>
      <c r="E60" s="246">
        <v>42874</v>
      </c>
      <c r="F60" s="247"/>
      <c r="G60" s="248"/>
      <c r="H60" s="217">
        <v>12.972</v>
      </c>
      <c r="I60" s="249">
        <v>13.67</v>
      </c>
      <c r="J60" s="249">
        <v>13.618</v>
      </c>
      <c r="K60" s="233"/>
      <c r="M60" s="235">
        <f>+(J60-I60)/I60</f>
        <v>-3.8039502560350841E-3</v>
      </c>
      <c r="O60" s="17">
        <f t="shared" si="1"/>
        <v>-3.8039502560350841E-3</v>
      </c>
      <c r="P60" s="17"/>
      <c r="Q60" s="219">
        <v>6192757</v>
      </c>
    </row>
    <row r="61" spans="1:17" s="2" customFormat="1" ht="16.5" customHeight="1" thickBot="1">
      <c r="A61" s="4"/>
      <c r="B61" s="158">
        <f t="shared" si="4"/>
        <v>51</v>
      </c>
      <c r="C61" s="250" t="s">
        <v>93</v>
      </c>
      <c r="D61" s="251" t="s">
        <v>12</v>
      </c>
      <c r="E61" s="252">
        <v>43045</v>
      </c>
      <c r="F61" s="253"/>
      <c r="G61" s="254"/>
      <c r="H61" s="203">
        <v>9.8520000000000003</v>
      </c>
      <c r="I61" s="255">
        <v>10.3</v>
      </c>
      <c r="J61" s="255">
        <v>10.34</v>
      </c>
      <c r="K61" s="256"/>
      <c r="L61" s="257"/>
      <c r="M61" s="258">
        <f>+(J61-I61)/I61</f>
        <v>3.883495145630985E-3</v>
      </c>
      <c r="N61" s="257"/>
      <c r="O61" s="17">
        <f t="shared" si="1"/>
        <v>3.883495145630985E-3</v>
      </c>
      <c r="P61" s="17"/>
      <c r="Q61" s="219">
        <v>24226799</v>
      </c>
    </row>
    <row r="62" spans="1:17" s="2" customFormat="1" ht="16.5" customHeight="1" thickTop="1" thickBot="1">
      <c r="A62" s="4"/>
      <c r="B62" s="523" t="s">
        <v>94</v>
      </c>
      <c r="C62" s="524"/>
      <c r="D62" s="524"/>
      <c r="E62" s="524"/>
      <c r="F62" s="524"/>
      <c r="G62" s="524"/>
      <c r="H62" s="524"/>
      <c r="I62" s="524"/>
      <c r="J62" s="511"/>
      <c r="K62" s="233"/>
      <c r="M62" s="235"/>
      <c r="O62" s="17" t="e">
        <f t="shared" si="1"/>
        <v>#DIV/0!</v>
      </c>
      <c r="P62" s="17"/>
      <c r="Q62" s="219"/>
    </row>
    <row r="63" spans="1:17" s="2" customFormat="1" ht="16.5" customHeight="1" thickTop="1" thickBot="1">
      <c r="A63" s="4"/>
      <c r="B63" s="259">
        <v>52</v>
      </c>
      <c r="C63" s="260" t="s">
        <v>95</v>
      </c>
      <c r="D63" s="261" t="s">
        <v>14</v>
      </c>
      <c r="E63" s="262">
        <v>36626</v>
      </c>
      <c r="F63" s="263"/>
      <c r="G63" s="264"/>
      <c r="H63" s="25">
        <v>86.093999999999994</v>
      </c>
      <c r="I63" s="25">
        <v>90.891999999999996</v>
      </c>
      <c r="J63" s="25">
        <v>90.855000000000004</v>
      </c>
      <c r="K63" s="14"/>
      <c r="L63" s="15"/>
      <c r="M63" s="16"/>
      <c r="N63" s="15"/>
      <c r="O63" s="17">
        <f>+(J63-I63)/I63</f>
        <v>-4.070765303876241E-4</v>
      </c>
      <c r="P63" s="17"/>
      <c r="Q63" s="219">
        <v>1219718</v>
      </c>
    </row>
    <row r="64" spans="1:17" s="2" customFormat="1" ht="13.5" customHeight="1" thickTop="1" thickBot="1">
      <c r="A64" s="4"/>
      <c r="B64" s="527" t="s">
        <v>96</v>
      </c>
      <c r="C64" s="528"/>
      <c r="D64" s="528"/>
      <c r="E64" s="528"/>
      <c r="F64" s="528"/>
      <c r="G64" s="528"/>
      <c r="H64" s="528"/>
      <c r="I64" s="528"/>
      <c r="J64" s="529"/>
      <c r="K64" s="1"/>
      <c r="M64" s="3"/>
      <c r="O64" s="17" t="e">
        <f t="shared" si="1"/>
        <v>#DIV/0!</v>
      </c>
      <c r="P64" s="17"/>
    </row>
    <row r="65" spans="1:17" s="2" customFormat="1" ht="14.25" customHeight="1" thickTop="1" thickBot="1">
      <c r="A65" s="4"/>
      <c r="B65" s="530" t="s">
        <v>0</v>
      </c>
      <c r="C65" s="531"/>
      <c r="D65" s="536" t="s">
        <v>1</v>
      </c>
      <c r="E65" s="539" t="s">
        <v>2</v>
      </c>
      <c r="F65" s="542" t="s">
        <v>97</v>
      </c>
      <c r="G65" s="543"/>
      <c r="H65" s="544" t="s">
        <v>3</v>
      </c>
      <c r="I65" s="547" t="s">
        <v>4</v>
      </c>
      <c r="J65" s="515" t="s">
        <v>5</v>
      </c>
      <c r="K65" s="1"/>
      <c r="O65" s="17" t="e">
        <f t="shared" si="1"/>
        <v>#VALUE!</v>
      </c>
      <c r="P65" s="17"/>
    </row>
    <row r="66" spans="1:17" s="2" customFormat="1" ht="13.5" customHeight="1">
      <c r="A66" s="4"/>
      <c r="B66" s="532"/>
      <c r="C66" s="533"/>
      <c r="D66" s="537"/>
      <c r="E66" s="540"/>
      <c r="F66" s="518" t="s">
        <v>99</v>
      </c>
      <c r="G66" s="518" t="s">
        <v>100</v>
      </c>
      <c r="H66" s="545"/>
      <c r="I66" s="548"/>
      <c r="J66" s="516"/>
      <c r="K66" s="1"/>
      <c r="O66" s="17" t="e">
        <f t="shared" si="1"/>
        <v>#DIV/0!</v>
      </c>
      <c r="P66" s="17"/>
    </row>
    <row r="67" spans="1:17" s="2" customFormat="1" ht="16.5" customHeight="1" thickBot="1">
      <c r="A67" s="4"/>
      <c r="B67" s="534"/>
      <c r="C67" s="535"/>
      <c r="D67" s="538"/>
      <c r="E67" s="541"/>
      <c r="F67" s="519"/>
      <c r="G67" s="519"/>
      <c r="H67" s="546"/>
      <c r="I67" s="549"/>
      <c r="J67" s="517"/>
      <c r="K67" s="1"/>
      <c r="O67" s="17" t="e">
        <f t="shared" si="1"/>
        <v>#DIV/0!</v>
      </c>
      <c r="P67" s="17"/>
    </row>
    <row r="68" spans="1:17" s="2" customFormat="1" ht="12" customHeight="1" thickTop="1" thickBot="1">
      <c r="A68" s="4"/>
      <c r="B68" s="520" t="s">
        <v>101</v>
      </c>
      <c r="C68" s="521"/>
      <c r="D68" s="521"/>
      <c r="E68" s="521"/>
      <c r="F68" s="521"/>
      <c r="G68" s="521"/>
      <c r="H68" s="521"/>
      <c r="I68" s="521"/>
      <c r="J68" s="522"/>
      <c r="K68" s="1"/>
      <c r="O68" s="17" t="e">
        <f t="shared" si="1"/>
        <v>#DIV/0!</v>
      </c>
      <c r="P68" s="17"/>
    </row>
    <row r="69" spans="1:17" s="2" customFormat="1" ht="17.25" customHeight="1" thickTop="1" thickBot="1">
      <c r="A69" s="4"/>
      <c r="B69" s="266">
        <v>53</v>
      </c>
      <c r="C69" s="267" t="s">
        <v>102</v>
      </c>
      <c r="D69" s="268" t="s">
        <v>30</v>
      </c>
      <c r="E69" s="269">
        <v>36831</v>
      </c>
      <c r="F69" s="270">
        <v>44334</v>
      </c>
      <c r="G69" s="271">
        <v>4.548</v>
      </c>
      <c r="H69" s="272">
        <v>109.386</v>
      </c>
      <c r="I69" s="568">
        <v>107.051</v>
      </c>
      <c r="J69" s="573">
        <v>107.069</v>
      </c>
      <c r="K69" s="273"/>
      <c r="L69" s="51"/>
      <c r="M69" s="15"/>
      <c r="N69" s="274"/>
      <c r="O69" s="17"/>
      <c r="P69" s="17"/>
      <c r="Q69" s="219"/>
    </row>
    <row r="70" spans="1:17" s="2" customFormat="1" ht="16.5" customHeight="1" thickTop="1" thickBot="1">
      <c r="A70" s="4"/>
      <c r="B70" s="275">
        <f>B69+1</f>
        <v>54</v>
      </c>
      <c r="C70" s="276" t="s">
        <v>103</v>
      </c>
      <c r="D70" s="199" t="s">
        <v>24</v>
      </c>
      <c r="E70" s="277">
        <v>101.60599999999999</v>
      </c>
      <c r="F70" s="277">
        <v>44347</v>
      </c>
      <c r="G70" s="278">
        <v>3.7120000000000002</v>
      </c>
      <c r="H70" s="231">
        <v>100.93300000000001</v>
      </c>
      <c r="I70" s="569">
        <v>99.19</v>
      </c>
      <c r="J70" s="574">
        <v>99.203999999999994</v>
      </c>
      <c r="K70" s="273"/>
      <c r="L70" s="51"/>
      <c r="M70" s="15"/>
      <c r="N70" s="274"/>
      <c r="O70" s="17"/>
      <c r="P70" s="17"/>
      <c r="Q70" s="219"/>
    </row>
    <row r="71" spans="1:17" s="2" customFormat="1" ht="16.5" customHeight="1" thickTop="1" thickBot="1">
      <c r="A71" s="4"/>
      <c r="B71" s="279">
        <f t="shared" ref="B71:B89" si="5">B70+1</f>
        <v>55</v>
      </c>
      <c r="C71" s="280" t="s">
        <v>104</v>
      </c>
      <c r="D71" s="281" t="s">
        <v>24</v>
      </c>
      <c r="E71" s="282">
        <v>38847</v>
      </c>
      <c r="F71" s="282">
        <v>43980</v>
      </c>
      <c r="G71" s="283">
        <v>3.9489999999999998</v>
      </c>
      <c r="H71" s="98">
        <v>107.696</v>
      </c>
      <c r="I71" s="286">
        <v>110.08</v>
      </c>
      <c r="J71" s="575">
        <v>110.096</v>
      </c>
      <c r="K71" s="14"/>
      <c r="L71" s="51"/>
      <c r="M71" s="15"/>
      <c r="N71" s="284"/>
      <c r="O71" s="17"/>
      <c r="P71" s="17"/>
      <c r="Q71" s="219"/>
    </row>
    <row r="72" spans="1:17" s="2" customFormat="1" ht="16.5" customHeight="1" thickTop="1" thickBot="1">
      <c r="A72" s="4"/>
      <c r="B72" s="279">
        <f t="shared" si="5"/>
        <v>56</v>
      </c>
      <c r="C72" s="285" t="s">
        <v>105</v>
      </c>
      <c r="D72" s="281" t="s">
        <v>106</v>
      </c>
      <c r="E72" s="282">
        <v>36831</v>
      </c>
      <c r="F72" s="282">
        <v>44340</v>
      </c>
      <c r="G72" s="283">
        <v>5.3979999999999997</v>
      </c>
      <c r="H72" s="286">
        <v>104.91800000000001</v>
      </c>
      <c r="I72" s="286">
        <v>102</v>
      </c>
      <c r="J72" s="575">
        <v>102.01600000000001</v>
      </c>
      <c r="K72" s="14"/>
      <c r="L72" s="51"/>
      <c r="M72" s="15"/>
      <c r="N72" s="287"/>
      <c r="O72" s="17"/>
      <c r="P72" s="17"/>
      <c r="Q72" s="219"/>
    </row>
    <row r="73" spans="1:17" s="2" customFormat="1" ht="16.5" customHeight="1" thickTop="1" thickBot="1">
      <c r="A73" s="4"/>
      <c r="B73" s="279">
        <f t="shared" si="5"/>
        <v>57</v>
      </c>
      <c r="C73" s="280" t="s">
        <v>107</v>
      </c>
      <c r="D73" s="281" t="s">
        <v>108</v>
      </c>
      <c r="E73" s="282">
        <v>39209</v>
      </c>
      <c r="F73" s="282">
        <v>44344</v>
      </c>
      <c r="G73" s="283">
        <v>6.883</v>
      </c>
      <c r="H73" s="288">
        <v>107.23399999999999</v>
      </c>
      <c r="I73" s="569">
        <v>103.538</v>
      </c>
      <c r="J73" s="574">
        <v>103.55800000000001</v>
      </c>
      <c r="K73" s="14"/>
      <c r="L73" s="51"/>
      <c r="M73" s="15"/>
      <c r="N73" s="69"/>
      <c r="O73" s="17"/>
      <c r="P73" s="17"/>
      <c r="Q73" s="219"/>
    </row>
    <row r="74" spans="1:17" s="2" customFormat="1" ht="14.25" customHeight="1" thickTop="1" thickBot="1">
      <c r="A74" s="4"/>
      <c r="B74" s="289">
        <f t="shared" si="5"/>
        <v>58</v>
      </c>
      <c r="C74" s="280" t="s">
        <v>109</v>
      </c>
      <c r="D74" s="206" t="s">
        <v>55</v>
      </c>
      <c r="E74" s="282">
        <v>37865</v>
      </c>
      <c r="F74" s="282">
        <v>44342</v>
      </c>
      <c r="G74" s="283">
        <v>5.4109999999999996</v>
      </c>
      <c r="H74" s="288">
        <v>109.726</v>
      </c>
      <c r="I74" s="569">
        <v>106.816</v>
      </c>
      <c r="J74" s="574">
        <v>106.834</v>
      </c>
      <c r="K74" s="14"/>
      <c r="L74" s="51"/>
      <c r="M74" s="15"/>
      <c r="N74" s="154"/>
      <c r="O74" s="17"/>
      <c r="P74" s="17"/>
      <c r="Q74" s="219"/>
    </row>
    <row r="75" spans="1:17" s="2" customFormat="1" ht="16.5" customHeight="1" thickTop="1" thickBot="1">
      <c r="A75" s="4"/>
      <c r="B75" s="289">
        <f t="shared" si="5"/>
        <v>59</v>
      </c>
      <c r="C75" s="290" t="s">
        <v>110</v>
      </c>
      <c r="D75" s="281" t="s">
        <v>40</v>
      </c>
      <c r="E75" s="282">
        <v>35436</v>
      </c>
      <c r="F75" s="282">
        <v>44337</v>
      </c>
      <c r="G75" s="283">
        <v>5.2770000000000001</v>
      </c>
      <c r="H75" s="231">
        <v>106.23</v>
      </c>
      <c r="I75" s="569">
        <v>103.414</v>
      </c>
      <c r="J75" s="574">
        <v>103.429</v>
      </c>
      <c r="K75" s="14"/>
      <c r="L75" s="51"/>
      <c r="M75" s="15"/>
      <c r="N75" s="69"/>
      <c r="O75" s="17"/>
      <c r="P75" s="17"/>
      <c r="Q75" s="219"/>
    </row>
    <row r="76" spans="1:17" s="2" customFormat="1" ht="16.5" customHeight="1" thickTop="1" thickBot="1">
      <c r="A76" s="4"/>
      <c r="B76" s="289">
        <f t="shared" si="5"/>
        <v>60</v>
      </c>
      <c r="C76" s="290" t="s">
        <v>111</v>
      </c>
      <c r="D76" s="251" t="s">
        <v>12</v>
      </c>
      <c r="E76" s="282">
        <v>35464</v>
      </c>
      <c r="F76" s="270">
        <v>44334</v>
      </c>
      <c r="G76" s="283">
        <v>4.8209999999999997</v>
      </c>
      <c r="H76" s="288">
        <v>103.279</v>
      </c>
      <c r="I76" s="569">
        <v>100.687</v>
      </c>
      <c r="J76" s="574">
        <v>100.70399999999999</v>
      </c>
      <c r="K76" s="14"/>
      <c r="L76" s="51"/>
      <c r="M76" s="15"/>
      <c r="N76" s="274"/>
      <c r="O76" s="17"/>
      <c r="P76" s="17"/>
      <c r="Q76" s="219"/>
    </row>
    <row r="77" spans="1:17" s="2" customFormat="1" ht="15" customHeight="1" thickTop="1" thickBot="1">
      <c r="A77" s="4"/>
      <c r="B77" s="289">
        <f t="shared" si="5"/>
        <v>61</v>
      </c>
      <c r="C77" s="290" t="s">
        <v>112</v>
      </c>
      <c r="D77" s="281" t="s">
        <v>34</v>
      </c>
      <c r="E77" s="282">
        <v>37207</v>
      </c>
      <c r="F77" s="282">
        <v>43980</v>
      </c>
      <c r="G77" s="283">
        <v>3.1190000000000002</v>
      </c>
      <c r="H77" s="288">
        <v>102.962</v>
      </c>
      <c r="I77" s="569"/>
      <c r="J77" s="574"/>
      <c r="K77" s="14"/>
      <c r="L77" s="51"/>
      <c r="M77" s="15"/>
      <c r="N77" s="274"/>
      <c r="O77" s="17"/>
      <c r="P77" s="17"/>
      <c r="Q77" s="219"/>
    </row>
    <row r="78" spans="1:17" s="2" customFormat="1" ht="16.5" customHeight="1" thickTop="1" thickBot="1">
      <c r="A78" s="4"/>
      <c r="B78" s="289">
        <f t="shared" si="5"/>
        <v>62</v>
      </c>
      <c r="C78" s="290" t="s">
        <v>113</v>
      </c>
      <c r="D78" s="281" t="s">
        <v>114</v>
      </c>
      <c r="E78" s="282">
        <v>37242</v>
      </c>
      <c r="F78" s="282">
        <v>44291</v>
      </c>
      <c r="G78" s="283">
        <v>5.7060000000000004</v>
      </c>
      <c r="H78" s="288">
        <v>107.119</v>
      </c>
      <c r="I78" s="569">
        <v>103.902</v>
      </c>
      <c r="J78" s="574">
        <v>103.91800000000001</v>
      </c>
      <c r="K78" s="14"/>
      <c r="L78" s="51"/>
      <c r="M78" s="15"/>
      <c r="N78" s="88"/>
      <c r="O78" s="17"/>
      <c r="P78" s="17"/>
      <c r="Q78" s="291"/>
    </row>
    <row r="79" spans="1:17" s="2" customFormat="1" ht="17.25" customHeight="1" thickTop="1" thickBot="1">
      <c r="A79" s="4"/>
      <c r="B79" s="289">
        <f t="shared" si="5"/>
        <v>63</v>
      </c>
      <c r="C79" s="280" t="s">
        <v>115</v>
      </c>
      <c r="D79" s="281" t="s">
        <v>116</v>
      </c>
      <c r="E79" s="282">
        <v>36075</v>
      </c>
      <c r="F79" s="282">
        <v>44319</v>
      </c>
      <c r="G79" s="283">
        <v>6.3419999999999996</v>
      </c>
      <c r="H79" s="288">
        <v>109.306</v>
      </c>
      <c r="I79" s="569">
        <v>105.64700000000001</v>
      </c>
      <c r="J79" s="574">
        <v>105.66500000000001</v>
      </c>
      <c r="K79" s="14"/>
      <c r="L79" s="51"/>
      <c r="M79" s="15"/>
      <c r="N79" s="154"/>
      <c r="O79" s="17"/>
      <c r="P79" s="17"/>
      <c r="Q79" s="219"/>
    </row>
    <row r="80" spans="1:17" s="2" customFormat="1" ht="16.5" customHeight="1" thickTop="1" thickBot="1">
      <c r="A80" s="4"/>
      <c r="B80" s="289">
        <f t="shared" si="5"/>
        <v>64</v>
      </c>
      <c r="C80" s="280" t="s">
        <v>117</v>
      </c>
      <c r="D80" s="281" t="s">
        <v>20</v>
      </c>
      <c r="E80" s="282">
        <v>37396</v>
      </c>
      <c r="F80" s="282">
        <v>44344</v>
      </c>
      <c r="G80" s="283">
        <v>4.085</v>
      </c>
      <c r="H80" s="288">
        <v>105.929</v>
      </c>
      <c r="I80" s="569">
        <v>103.839</v>
      </c>
      <c r="J80" s="574">
        <v>103.85299999999999</v>
      </c>
      <c r="K80" s="292"/>
      <c r="L80" s="293"/>
      <c r="M80" s="6"/>
      <c r="N80" s="265"/>
      <c r="O80" s="17"/>
      <c r="P80" s="17"/>
      <c r="Q80" s="219"/>
    </row>
    <row r="81" spans="1:17" ht="16.5" customHeight="1" thickTop="1" thickBot="1">
      <c r="B81" s="289">
        <f t="shared" si="5"/>
        <v>65</v>
      </c>
      <c r="C81" s="280" t="s">
        <v>118</v>
      </c>
      <c r="D81" s="281" t="s">
        <v>58</v>
      </c>
      <c r="E81" s="200">
        <v>40211</v>
      </c>
      <c r="F81" s="282">
        <v>44344</v>
      </c>
      <c r="G81" s="294">
        <v>3.66</v>
      </c>
      <c r="H81" s="288">
        <v>104.85599999999999</v>
      </c>
      <c r="I81" s="569">
        <v>103.012</v>
      </c>
      <c r="J81" s="574">
        <v>103.024</v>
      </c>
      <c r="K81" s="14"/>
      <c r="L81" s="51"/>
      <c r="M81" s="15"/>
      <c r="N81" s="69"/>
      <c r="O81" s="17"/>
      <c r="P81" s="17"/>
      <c r="Q81" s="18"/>
    </row>
    <row r="82" spans="1:17" ht="16.5" customHeight="1" thickTop="1" thickBot="1">
      <c r="B82" s="279">
        <f t="shared" si="5"/>
        <v>66</v>
      </c>
      <c r="C82" s="290" t="s">
        <v>119</v>
      </c>
      <c r="D82" s="295" t="s">
        <v>120</v>
      </c>
      <c r="E82" s="282">
        <v>33910</v>
      </c>
      <c r="F82" s="282">
        <v>44281</v>
      </c>
      <c r="G82" s="283">
        <v>4.9409999999999998</v>
      </c>
      <c r="H82" s="288">
        <v>105.04</v>
      </c>
      <c r="I82" s="569">
        <v>102.413</v>
      </c>
      <c r="J82" s="574">
        <v>102.45699999999999</v>
      </c>
      <c r="K82" s="14"/>
      <c r="L82" s="51"/>
      <c r="M82" s="15"/>
      <c r="N82" s="128"/>
      <c r="O82" s="17"/>
      <c r="P82" s="17"/>
      <c r="Q82" s="18"/>
    </row>
    <row r="83" spans="1:17" ht="14.25" customHeight="1" thickTop="1" thickBot="1">
      <c r="B83" s="289">
        <f t="shared" si="5"/>
        <v>67</v>
      </c>
      <c r="C83" s="280" t="s">
        <v>121</v>
      </c>
      <c r="D83" s="268" t="s">
        <v>122</v>
      </c>
      <c r="E83" s="282">
        <v>36815</v>
      </c>
      <c r="F83" s="282">
        <v>44341</v>
      </c>
      <c r="G83" s="283">
        <v>4.1289999999999996</v>
      </c>
      <c r="H83" s="288">
        <v>104.509</v>
      </c>
      <c r="I83" s="569">
        <v>102.203</v>
      </c>
      <c r="J83" s="574">
        <v>102.215</v>
      </c>
      <c r="K83" s="14"/>
      <c r="L83" s="51"/>
      <c r="M83" s="15"/>
      <c r="N83" s="154"/>
      <c r="O83" s="17"/>
      <c r="P83" s="17"/>
      <c r="Q83" s="18"/>
    </row>
    <row r="84" spans="1:17" s="81" customFormat="1" ht="16.5" customHeight="1" thickTop="1" thickBot="1">
      <c r="A84" s="296"/>
      <c r="B84" s="289">
        <f t="shared" si="5"/>
        <v>68</v>
      </c>
      <c r="C84" s="297" t="s">
        <v>123</v>
      </c>
      <c r="D84" s="281" t="s">
        <v>26</v>
      </c>
      <c r="E84" s="298">
        <v>35744</v>
      </c>
      <c r="F84" s="299">
        <v>44347</v>
      </c>
      <c r="G84" s="283">
        <v>5.4489999999999998</v>
      </c>
      <c r="H84" s="288">
        <v>104.29600000000001</v>
      </c>
      <c r="I84" s="569">
        <v>101.137</v>
      </c>
      <c r="J84" s="574">
        <v>101.152</v>
      </c>
      <c r="K84" s="14"/>
      <c r="L84" s="51"/>
      <c r="M84" s="15"/>
      <c r="N84" s="128"/>
      <c r="O84" s="17"/>
      <c r="P84" s="17"/>
      <c r="Q84" s="300"/>
    </row>
    <row r="85" spans="1:17" ht="16.5" customHeight="1" thickTop="1" thickBot="1">
      <c r="B85" s="289">
        <f t="shared" si="5"/>
        <v>69</v>
      </c>
      <c r="C85" s="301" t="s">
        <v>124</v>
      </c>
      <c r="D85" s="199" t="s">
        <v>43</v>
      </c>
      <c r="E85" s="282">
        <v>39604</v>
      </c>
      <c r="F85" s="282">
        <v>44344</v>
      </c>
      <c r="G85" s="302">
        <v>3.7090000000000001</v>
      </c>
      <c r="H85" s="288">
        <v>106.815</v>
      </c>
      <c r="I85" s="569">
        <v>104.977</v>
      </c>
      <c r="J85" s="574">
        <v>104.989</v>
      </c>
      <c r="K85" s="1"/>
      <c r="O85" s="17"/>
      <c r="P85" s="17"/>
      <c r="Q85" s="18"/>
    </row>
    <row r="86" spans="1:17" ht="16.5" customHeight="1" thickTop="1" thickBot="1">
      <c r="B86" s="289">
        <f t="shared" si="5"/>
        <v>70</v>
      </c>
      <c r="C86" s="290" t="s">
        <v>125</v>
      </c>
      <c r="D86" s="199" t="s">
        <v>16</v>
      </c>
      <c r="E86" s="282">
        <v>35481</v>
      </c>
      <c r="F86" s="282">
        <v>44340</v>
      </c>
      <c r="G86" s="283">
        <v>5.407</v>
      </c>
      <c r="H86" s="216">
        <v>104.496</v>
      </c>
      <c r="I86" s="569">
        <v>101.636</v>
      </c>
      <c r="J86" s="574">
        <v>101.654</v>
      </c>
      <c r="K86" s="14"/>
      <c r="L86" s="51"/>
      <c r="M86" s="15"/>
      <c r="N86" s="154"/>
      <c r="O86" s="17"/>
      <c r="P86" s="17"/>
      <c r="Q86" s="40"/>
    </row>
    <row r="87" spans="1:17" ht="16.5" customHeight="1" thickTop="1" thickBot="1">
      <c r="B87" s="275">
        <f t="shared" si="5"/>
        <v>71</v>
      </c>
      <c r="C87" s="304" t="s">
        <v>126</v>
      </c>
      <c r="D87" s="305" t="s">
        <v>36</v>
      </c>
      <c r="E87" s="269">
        <v>39706</v>
      </c>
      <c r="F87" s="306">
        <v>44343</v>
      </c>
      <c r="G87" s="307">
        <v>5.7569999999999997</v>
      </c>
      <c r="H87" s="308">
        <v>104.15300000000001</v>
      </c>
      <c r="I87" s="570">
        <v>100.521</v>
      </c>
      <c r="J87" s="576">
        <v>100.533</v>
      </c>
      <c r="K87" s="14"/>
      <c r="L87" s="51"/>
      <c r="M87" s="15"/>
      <c r="N87" s="154"/>
      <c r="O87" s="17"/>
      <c r="P87" s="17"/>
      <c r="Q87" s="40"/>
    </row>
    <row r="88" spans="1:17" ht="16.5" customHeight="1" thickTop="1" thickBot="1">
      <c r="B88" s="266">
        <f t="shared" si="5"/>
        <v>72</v>
      </c>
      <c r="C88" s="309" t="s">
        <v>127</v>
      </c>
      <c r="D88" s="310" t="s">
        <v>10</v>
      </c>
      <c r="E88" s="299">
        <v>38565</v>
      </c>
      <c r="F88" s="299">
        <v>44347</v>
      </c>
      <c r="G88" s="311">
        <v>4.2220000000000004</v>
      </c>
      <c r="H88" s="312">
        <v>107.259</v>
      </c>
      <c r="I88" s="571">
        <v>105.07</v>
      </c>
      <c r="J88" s="577">
        <v>105.081</v>
      </c>
      <c r="K88" s="14"/>
      <c r="L88" s="51"/>
      <c r="M88" s="15"/>
      <c r="N88" s="69"/>
      <c r="O88" s="17"/>
      <c r="P88" s="17"/>
      <c r="Q88" s="40"/>
    </row>
    <row r="89" spans="1:17" ht="16.5" customHeight="1" thickTop="1" thickBot="1">
      <c r="B89" s="313">
        <f t="shared" si="5"/>
        <v>73</v>
      </c>
      <c r="C89" s="314" t="s">
        <v>128</v>
      </c>
      <c r="D89" s="315" t="s">
        <v>14</v>
      </c>
      <c r="E89" s="316">
        <v>34288</v>
      </c>
      <c r="F89" s="317">
        <v>44314</v>
      </c>
      <c r="G89" s="318">
        <v>4.0220000000000002</v>
      </c>
      <c r="H89" s="319">
        <v>103.224</v>
      </c>
      <c r="I89" s="572">
        <v>100.995</v>
      </c>
      <c r="J89" s="578">
        <v>101.006</v>
      </c>
      <c r="K89" s="14"/>
      <c r="L89" s="51"/>
      <c r="M89" s="15"/>
      <c r="N89" s="69"/>
      <c r="O89" s="17"/>
      <c r="P89" s="17"/>
      <c r="Q89" s="40"/>
    </row>
    <row r="90" spans="1:17" ht="13.5" customHeight="1" thickTop="1" thickBot="1">
      <c r="A90" s="4" t="s">
        <v>79</v>
      </c>
      <c r="B90" s="523" t="s">
        <v>129</v>
      </c>
      <c r="C90" s="524"/>
      <c r="D90" s="524"/>
      <c r="E90" s="524"/>
      <c r="F90" s="524"/>
      <c r="G90" s="524"/>
      <c r="H90" s="524"/>
      <c r="I90" s="524"/>
      <c r="J90" s="511"/>
      <c r="K90" s="14"/>
      <c r="L90" s="15"/>
      <c r="M90" s="16"/>
      <c r="N90" s="15"/>
      <c r="O90" s="17" t="e">
        <f>+(J90-I90)/I90</f>
        <v>#DIV/0!</v>
      </c>
      <c r="P90" s="17"/>
      <c r="Q90" s="18"/>
    </row>
    <row r="91" spans="1:17" ht="20.25" customHeight="1" thickTop="1" thickBot="1">
      <c r="A91" s="4" t="s">
        <v>79</v>
      </c>
      <c r="B91" s="321">
        <v>74</v>
      </c>
      <c r="C91" s="322" t="s">
        <v>130</v>
      </c>
      <c r="D91" s="206" t="s">
        <v>55</v>
      </c>
      <c r="E91" s="323">
        <v>39762</v>
      </c>
      <c r="F91" s="270">
        <v>44334</v>
      </c>
      <c r="G91" s="302">
        <v>3.742</v>
      </c>
      <c r="H91" s="13">
        <v>108.188</v>
      </c>
      <c r="I91" s="13">
        <v>106.803</v>
      </c>
      <c r="J91" s="13">
        <v>106.81699999999999</v>
      </c>
      <c r="K91" s="1"/>
      <c r="L91" s="324"/>
      <c r="M91" s="2"/>
      <c r="N91" s="320"/>
      <c r="O91" s="17" t="e">
        <f>+(I91-#REF!)/#REF!</f>
        <v>#REF!</v>
      </c>
      <c r="P91" s="17"/>
      <c r="Q91" s="40">
        <v>2213361</v>
      </c>
    </row>
    <row r="92" spans="1:17" ht="16.5" customHeight="1" thickTop="1" thickBot="1">
      <c r="B92" s="321">
        <f>B91+1</f>
        <v>75</v>
      </c>
      <c r="C92" s="325" t="s">
        <v>131</v>
      </c>
      <c r="D92" s="326" t="s">
        <v>132</v>
      </c>
      <c r="E92" s="327">
        <v>40543</v>
      </c>
      <c r="F92" s="282">
        <v>44337</v>
      </c>
      <c r="G92" s="328">
        <v>5.1139999999999999</v>
      </c>
      <c r="H92" s="216">
        <v>105.789</v>
      </c>
      <c r="I92" s="329">
        <v>103.32899999999999</v>
      </c>
      <c r="J92" s="329">
        <v>103.357</v>
      </c>
      <c r="K92" s="14"/>
      <c r="L92" s="51"/>
      <c r="M92" s="15"/>
      <c r="N92" s="154"/>
      <c r="O92" s="17" t="e">
        <f>+(I92-#REF!)/#REF!</f>
        <v>#REF!</v>
      </c>
      <c r="P92" s="17"/>
      <c r="Q92" s="18">
        <v>6968507</v>
      </c>
    </row>
    <row r="93" spans="1:17" ht="16.5" customHeight="1" thickTop="1" thickBot="1">
      <c r="B93" s="330">
        <f>B92+1</f>
        <v>76</v>
      </c>
      <c r="C93" s="331" t="s">
        <v>133</v>
      </c>
      <c r="D93" s="332" t="s">
        <v>16</v>
      </c>
      <c r="E93" s="333">
        <v>42024</v>
      </c>
      <c r="F93" s="299">
        <v>44347</v>
      </c>
      <c r="G93" s="334">
        <v>4.0330000000000004</v>
      </c>
      <c r="H93" s="335">
        <v>107.316</v>
      </c>
      <c r="I93" s="336">
        <v>105.774</v>
      </c>
      <c r="J93" s="336">
        <v>105.798</v>
      </c>
      <c r="K93" s="14"/>
      <c r="L93" s="51"/>
      <c r="M93" s="15"/>
      <c r="N93" s="154"/>
      <c r="O93" s="17" t="e">
        <f>+(I93-#REF!)/#REF!</f>
        <v>#REF!</v>
      </c>
      <c r="P93" s="17"/>
      <c r="Q93" s="18">
        <v>3507637</v>
      </c>
    </row>
    <row r="94" spans="1:17" s="2" customFormat="1" ht="16.5" customHeight="1" thickTop="1" thickBot="1">
      <c r="A94" s="4"/>
      <c r="B94" s="523" t="s">
        <v>134</v>
      </c>
      <c r="C94" s="524"/>
      <c r="D94" s="524"/>
      <c r="E94" s="524"/>
      <c r="F94" s="524"/>
      <c r="G94" s="524"/>
      <c r="H94" s="524"/>
      <c r="I94" s="524"/>
      <c r="J94" s="525"/>
      <c r="K94" s="14"/>
      <c r="L94" s="337"/>
      <c r="M94" s="15"/>
      <c r="N94" s="69"/>
      <c r="O94" s="17" t="e">
        <f>+(J94-I94)/I94</f>
        <v>#DIV/0!</v>
      </c>
      <c r="P94" s="17"/>
      <c r="Q94" s="219"/>
    </row>
    <row r="95" spans="1:17" s="2" customFormat="1" ht="16.5" customHeight="1" thickTop="1" thickBot="1">
      <c r="A95" s="4"/>
      <c r="B95" s="338">
        <v>77</v>
      </c>
      <c r="C95" s="339" t="s">
        <v>135</v>
      </c>
      <c r="D95" s="340" t="s">
        <v>132</v>
      </c>
      <c r="E95" s="341">
        <v>43350</v>
      </c>
      <c r="F95" s="282">
        <v>44337</v>
      </c>
      <c r="G95" s="342">
        <v>7.61</v>
      </c>
      <c r="H95" s="343">
        <v>111.81100000000001</v>
      </c>
      <c r="I95" s="343">
        <v>107.57299999999999</v>
      </c>
      <c r="J95" s="343">
        <v>107.718</v>
      </c>
      <c r="K95" s="14"/>
      <c r="L95" s="51"/>
      <c r="M95" s="15"/>
      <c r="N95" s="303"/>
      <c r="O95" s="17">
        <f>+(J95-I95)/I95</f>
        <v>1.347921876307347E-3</v>
      </c>
      <c r="P95" s="17"/>
      <c r="Q95" s="219">
        <v>9459367</v>
      </c>
    </row>
    <row r="96" spans="1:17" s="2" customFormat="1" ht="15" customHeight="1" thickTop="1" thickBot="1">
      <c r="A96" s="344"/>
      <c r="B96" s="503" t="s">
        <v>136</v>
      </c>
      <c r="C96" s="504"/>
      <c r="D96" s="504"/>
      <c r="E96" s="504"/>
      <c r="F96" s="504"/>
      <c r="G96" s="504"/>
      <c r="H96" s="504"/>
      <c r="I96" s="504"/>
      <c r="J96" s="504"/>
      <c r="K96" s="505"/>
      <c r="L96" s="15"/>
      <c r="M96" s="345"/>
      <c r="N96" s="15"/>
      <c r="O96" s="17" t="e">
        <f>+(J96-I96)/I96</f>
        <v>#DIV/0!</v>
      </c>
      <c r="P96" s="17"/>
      <c r="Q96" s="219"/>
    </row>
    <row r="97" spans="1:17" s="2" customFormat="1" ht="16.5" customHeight="1" thickTop="1" thickBot="1">
      <c r="A97" s="4"/>
      <c r="B97" s="346">
        <v>78</v>
      </c>
      <c r="C97" s="347" t="s">
        <v>137</v>
      </c>
      <c r="D97" s="348" t="s">
        <v>30</v>
      </c>
      <c r="E97" s="349">
        <v>34561</v>
      </c>
      <c r="F97" s="349">
        <v>44334</v>
      </c>
      <c r="G97" s="350">
        <v>0.19900000000000001</v>
      </c>
      <c r="H97" s="351">
        <v>63.588999999999999</v>
      </c>
      <c r="I97" s="352">
        <v>64.775000000000006</v>
      </c>
      <c r="J97" s="352">
        <v>65.159000000000006</v>
      </c>
      <c r="K97" s="14"/>
      <c r="L97" s="15"/>
      <c r="M97" s="16"/>
      <c r="N97" s="15"/>
      <c r="O97" s="17" t="e">
        <f>+(I97-#REF!)/#REF!</f>
        <v>#REF!</v>
      </c>
      <c r="P97" s="17"/>
      <c r="Q97" s="219">
        <v>5281455</v>
      </c>
    </row>
    <row r="98" spans="1:17" s="2" customFormat="1" ht="16.5" customHeight="1" thickTop="1" thickBot="1">
      <c r="A98" s="4"/>
      <c r="B98" s="353">
        <f t="shared" ref="B98:B104" si="6">B97+1</f>
        <v>79</v>
      </c>
      <c r="C98" s="354" t="s">
        <v>138</v>
      </c>
      <c r="D98" s="355" t="s">
        <v>40</v>
      </c>
      <c r="E98" s="356">
        <v>105.764</v>
      </c>
      <c r="F98" s="282">
        <v>44337</v>
      </c>
      <c r="G98" s="357">
        <v>0.442</v>
      </c>
      <c r="H98" s="216">
        <v>91.816000000000003</v>
      </c>
      <c r="I98" s="216">
        <v>93.59</v>
      </c>
      <c r="J98" s="216">
        <v>93.852999999999994</v>
      </c>
      <c r="K98" s="14"/>
      <c r="L98" s="15"/>
      <c r="M98" s="16"/>
      <c r="N98" s="15"/>
      <c r="O98" s="17" t="e">
        <f>+(I98-#REF!)/#REF!</f>
        <v>#REF!</v>
      </c>
      <c r="P98" s="17"/>
      <c r="Q98" s="219">
        <v>2006796</v>
      </c>
    </row>
    <row r="99" spans="1:17" s="2" customFormat="1" ht="16.5" customHeight="1" thickTop="1" thickBot="1">
      <c r="A99" s="4"/>
      <c r="B99" s="353">
        <f t="shared" si="6"/>
        <v>80</v>
      </c>
      <c r="C99" s="354" t="s">
        <v>139</v>
      </c>
      <c r="D99" s="355" t="s">
        <v>114</v>
      </c>
      <c r="E99" s="356">
        <v>36367</v>
      </c>
      <c r="F99" s="282">
        <v>44291</v>
      </c>
      <c r="G99" s="357">
        <v>0.73</v>
      </c>
      <c r="H99" s="216">
        <v>18.327999999999999</v>
      </c>
      <c r="I99" s="216">
        <v>17.800999999999998</v>
      </c>
      <c r="J99" s="216">
        <v>17.812999999999999</v>
      </c>
      <c r="K99" s="216"/>
      <c r="L99" s="358"/>
      <c r="M99" s="216"/>
      <c r="N99" s="288"/>
      <c r="O99" s="17" t="e">
        <f>+(I99-#REF!)/#REF!</f>
        <v>#REF!</v>
      </c>
      <c r="P99" s="17"/>
      <c r="Q99" s="219">
        <v>1035282</v>
      </c>
    </row>
    <row r="100" spans="1:17" s="2" customFormat="1" ht="16.5" customHeight="1" thickTop="1" thickBot="1">
      <c r="A100" s="4"/>
      <c r="B100" s="275">
        <f t="shared" si="6"/>
        <v>81</v>
      </c>
      <c r="C100" s="354" t="s">
        <v>140</v>
      </c>
      <c r="D100" s="355" t="s">
        <v>120</v>
      </c>
      <c r="E100" s="356">
        <v>36857</v>
      </c>
      <c r="F100" s="282">
        <v>44281</v>
      </c>
      <c r="G100" s="357">
        <v>5.2160000000000002</v>
      </c>
      <c r="H100" s="216">
        <v>279.68200000000002</v>
      </c>
      <c r="I100" s="216">
        <v>296.67099999999999</v>
      </c>
      <c r="J100" s="216">
        <v>296.75200000000001</v>
      </c>
      <c r="K100" s="14"/>
      <c r="L100" s="15"/>
      <c r="M100" s="16"/>
      <c r="N100" s="15"/>
      <c r="O100" s="17" t="e">
        <f>+(I100-#REF!)/#REF!</f>
        <v>#REF!</v>
      </c>
      <c r="P100" s="17"/>
      <c r="Q100" s="219">
        <v>13379988</v>
      </c>
    </row>
    <row r="101" spans="1:17" s="2" customFormat="1" ht="14.25" customHeight="1" thickTop="1" thickBot="1">
      <c r="A101" s="4"/>
      <c r="B101" s="353">
        <f t="shared" si="6"/>
        <v>82</v>
      </c>
      <c r="C101" s="354" t="s">
        <v>141</v>
      </c>
      <c r="D101" s="359" t="s">
        <v>43</v>
      </c>
      <c r="E101" s="356">
        <v>38777</v>
      </c>
      <c r="F101" s="277">
        <v>44347</v>
      </c>
      <c r="G101" s="357">
        <v>15.763</v>
      </c>
      <c r="H101" s="231">
        <v>2222.7339999999999</v>
      </c>
      <c r="I101" s="231">
        <v>2268.75</v>
      </c>
      <c r="J101" s="231">
        <v>2272.3429999999998</v>
      </c>
      <c r="K101" s="87"/>
      <c r="M101" s="16"/>
      <c r="N101" s="15"/>
      <c r="O101" s="17" t="e">
        <f>+(I101-#REF!)/#REF!</f>
        <v>#REF!</v>
      </c>
      <c r="P101" s="17"/>
      <c r="Q101" s="219">
        <v>2249753</v>
      </c>
    </row>
    <row r="102" spans="1:17" s="2" customFormat="1" ht="17.25" customHeight="1" thickTop="1" thickBot="1">
      <c r="A102" s="4"/>
      <c r="B102" s="353">
        <f t="shared" si="6"/>
        <v>83</v>
      </c>
      <c r="C102" s="354" t="s">
        <v>142</v>
      </c>
      <c r="D102" s="199" t="s">
        <v>16</v>
      </c>
      <c r="E102" s="356">
        <v>34423</v>
      </c>
      <c r="F102" s="282">
        <v>44335</v>
      </c>
      <c r="G102" s="357">
        <v>1.823</v>
      </c>
      <c r="H102" s="288">
        <v>75.191000000000003</v>
      </c>
      <c r="I102" s="288">
        <v>70.707999999999998</v>
      </c>
      <c r="J102" s="288">
        <v>70.837000000000003</v>
      </c>
      <c r="K102" s="14"/>
      <c r="L102" s="15"/>
      <c r="M102" s="16"/>
      <c r="N102" s="15"/>
      <c r="O102" s="17" t="e">
        <f>+(I102-#REF!)/#REF!</f>
        <v>#REF!</v>
      </c>
      <c r="P102" s="17"/>
      <c r="Q102" s="219">
        <v>1230568</v>
      </c>
    </row>
    <row r="103" spans="1:17" s="2" customFormat="1" ht="16.5" customHeight="1" thickTop="1" thickBot="1">
      <c r="A103" s="4"/>
      <c r="B103" s="353">
        <f t="shared" si="6"/>
        <v>84</v>
      </c>
      <c r="C103" s="354" t="s">
        <v>143</v>
      </c>
      <c r="D103" s="199" t="s">
        <v>16</v>
      </c>
      <c r="E103" s="356">
        <v>34731</v>
      </c>
      <c r="F103" s="282">
        <v>44343</v>
      </c>
      <c r="G103" s="357">
        <v>1.629</v>
      </c>
      <c r="H103" s="288">
        <v>56.835999999999999</v>
      </c>
      <c r="I103" s="288">
        <v>54.856999999999999</v>
      </c>
      <c r="J103" s="288">
        <v>54.966999999999999</v>
      </c>
      <c r="K103" s="14"/>
      <c r="L103" s="15"/>
      <c r="M103" s="16"/>
      <c r="N103" s="15"/>
      <c r="O103" s="17" t="e">
        <f>+(I103-#REF!)/#REF!</f>
        <v>#REF!</v>
      </c>
      <c r="P103" s="17"/>
      <c r="Q103" s="219">
        <v>1131852</v>
      </c>
    </row>
    <row r="104" spans="1:17" s="2" customFormat="1" ht="16.5" customHeight="1" thickTop="1" thickBot="1">
      <c r="A104" s="4"/>
      <c r="B104" s="360">
        <f t="shared" si="6"/>
        <v>85</v>
      </c>
      <c r="C104" s="361" t="s">
        <v>144</v>
      </c>
      <c r="D104" s="362" t="s">
        <v>14</v>
      </c>
      <c r="E104" s="363">
        <v>36297</v>
      </c>
      <c r="F104" s="269">
        <v>43962</v>
      </c>
      <c r="G104" s="364">
        <v>0.76100000000000001</v>
      </c>
      <c r="H104" s="365">
        <v>108.247</v>
      </c>
      <c r="I104" s="365">
        <v>106.113</v>
      </c>
      <c r="J104" s="365">
        <v>106.13800000000001</v>
      </c>
      <c r="K104" s="366"/>
      <c r="L104" s="367"/>
      <c r="M104" s="16"/>
      <c r="N104" s="367"/>
      <c r="O104" s="17" t="e">
        <f>+(I104-#REF!)/#REF!</f>
        <v>#REF!</v>
      </c>
      <c r="P104" s="17"/>
      <c r="Q104" s="219">
        <v>970704</v>
      </c>
    </row>
    <row r="105" spans="1:17" s="2" customFormat="1" ht="18" customHeight="1" thickTop="1" thickBot="1">
      <c r="A105" s="4"/>
      <c r="B105" s="506" t="s">
        <v>145</v>
      </c>
      <c r="C105" s="507"/>
      <c r="D105" s="507"/>
      <c r="E105" s="507"/>
      <c r="F105" s="507"/>
      <c r="G105" s="507"/>
      <c r="H105" s="507"/>
      <c r="I105" s="507"/>
      <c r="J105" s="508"/>
      <c r="K105" s="1"/>
      <c r="M105" s="204"/>
      <c r="O105" s="17" t="e">
        <f>+(J105-I105)/I105</f>
        <v>#DIV/0!</v>
      </c>
      <c r="P105" s="17"/>
    </row>
    <row r="106" spans="1:17" s="2" customFormat="1" ht="16.5" customHeight="1" thickTop="1" thickBot="1">
      <c r="A106" s="4"/>
      <c r="B106" s="368">
        <f>B104+1</f>
        <v>86</v>
      </c>
      <c r="C106" s="369" t="s">
        <v>146</v>
      </c>
      <c r="D106" s="370" t="s">
        <v>30</v>
      </c>
      <c r="E106" s="371">
        <v>1867429</v>
      </c>
      <c r="F106" s="282">
        <v>44343</v>
      </c>
      <c r="G106" s="372">
        <v>0.27300000000000002</v>
      </c>
      <c r="H106" s="373">
        <v>11.629</v>
      </c>
      <c r="I106" s="374">
        <v>11.656000000000001</v>
      </c>
      <c r="J106" s="374">
        <v>11.69</v>
      </c>
      <c r="K106" s="14"/>
      <c r="L106" s="375"/>
      <c r="M106" s="15"/>
      <c r="N106" s="88"/>
      <c r="O106" s="17" t="e">
        <f>+(I106-#REF!)/#REF!</f>
        <v>#REF!</v>
      </c>
      <c r="P106" s="17"/>
      <c r="Q106" s="219">
        <v>376567</v>
      </c>
    </row>
    <row r="107" spans="1:17" s="2" customFormat="1" ht="17.25" customHeight="1" thickTop="1" thickBot="1">
      <c r="A107" s="376"/>
      <c r="B107" s="368">
        <f>B106+1</f>
        <v>87</v>
      </c>
      <c r="C107" s="369" t="s">
        <v>147</v>
      </c>
      <c r="D107" s="370" t="s">
        <v>30</v>
      </c>
      <c r="E107" s="371">
        <v>39084</v>
      </c>
      <c r="F107" s="282">
        <v>44343</v>
      </c>
      <c r="G107" s="372">
        <v>1.0449999999999999</v>
      </c>
      <c r="H107" s="231">
        <v>13.786</v>
      </c>
      <c r="I107" s="231">
        <v>14.085000000000001</v>
      </c>
      <c r="J107" s="231">
        <v>14.132</v>
      </c>
      <c r="K107" s="14"/>
      <c r="L107" s="375"/>
      <c r="M107" s="15"/>
      <c r="N107" s="88"/>
      <c r="O107" s="17" t="e">
        <f>+(I107-#REF!)/#REF!</f>
        <v>#REF!</v>
      </c>
      <c r="P107" s="17"/>
      <c r="Q107" s="219">
        <v>1403190</v>
      </c>
    </row>
    <row r="108" spans="1:17" s="2" customFormat="1" ht="16.5" customHeight="1" thickTop="1" thickBot="1">
      <c r="A108" s="4"/>
      <c r="B108" s="368">
        <f t="shared" ref="B108:B119" si="7">B107+1</f>
        <v>88</v>
      </c>
      <c r="C108" s="377" t="s">
        <v>148</v>
      </c>
      <c r="D108" s="378" t="s">
        <v>106</v>
      </c>
      <c r="E108" s="371">
        <v>39994</v>
      </c>
      <c r="F108" s="282">
        <v>44335</v>
      </c>
      <c r="G108" s="372">
        <v>8.1000000000000003E-2</v>
      </c>
      <c r="H108" s="231">
        <v>15.164999999999999</v>
      </c>
      <c r="I108" s="231">
        <v>15.994</v>
      </c>
      <c r="J108" s="231">
        <v>16.012</v>
      </c>
      <c r="K108" s="14"/>
      <c r="L108" s="375"/>
      <c r="M108" s="15"/>
      <c r="N108" s="88"/>
      <c r="O108" s="17" t="e">
        <f>+(I108-#REF!)/#REF!</f>
        <v>#REF!</v>
      </c>
      <c r="P108" s="17"/>
      <c r="Q108" s="219">
        <v>44771959</v>
      </c>
    </row>
    <row r="109" spans="1:17" s="2" customFormat="1" ht="15.75" customHeight="1" thickTop="1" thickBot="1">
      <c r="A109" s="4"/>
      <c r="B109" s="368">
        <f t="shared" si="7"/>
        <v>89</v>
      </c>
      <c r="C109" s="377" t="s">
        <v>149</v>
      </c>
      <c r="D109" s="370" t="s">
        <v>106</v>
      </c>
      <c r="E109" s="371">
        <v>40848</v>
      </c>
      <c r="F109" s="282">
        <v>44335</v>
      </c>
      <c r="G109" s="372">
        <v>0.184</v>
      </c>
      <c r="H109" s="231">
        <v>13.507999999999999</v>
      </c>
      <c r="I109" s="231">
        <v>13.949</v>
      </c>
      <c r="J109" s="231">
        <v>13.956</v>
      </c>
      <c r="K109" s="14"/>
      <c r="L109" s="375"/>
      <c r="M109" s="15"/>
      <c r="N109" s="88"/>
      <c r="O109" s="17" t="e">
        <f>+(I109-#REF!)/#REF!</f>
        <v>#REF!</v>
      </c>
      <c r="P109" s="17"/>
      <c r="Q109" s="219">
        <v>15894318</v>
      </c>
    </row>
    <row r="110" spans="1:17" s="2" customFormat="1" ht="16.5" customHeight="1" thickTop="1" thickBot="1">
      <c r="A110" s="4"/>
      <c r="B110" s="368">
        <f t="shared" si="7"/>
        <v>90</v>
      </c>
      <c r="C110" s="379" t="s">
        <v>150</v>
      </c>
      <c r="D110" s="378" t="s">
        <v>40</v>
      </c>
      <c r="E110" s="371">
        <v>39175</v>
      </c>
      <c r="F110" s="282">
        <v>44344</v>
      </c>
      <c r="G110" s="372">
        <v>4.3920000000000003</v>
      </c>
      <c r="H110" s="231">
        <v>149.845</v>
      </c>
      <c r="I110" s="231">
        <v>143.63800000000001</v>
      </c>
      <c r="J110" s="231">
        <v>143.64400000000001</v>
      </c>
      <c r="K110" s="14"/>
      <c r="L110" s="380"/>
      <c r="M110" s="15"/>
      <c r="N110" s="88"/>
      <c r="O110" s="17" t="e">
        <f>+(I110-#REF!)/#REF!</f>
        <v>#REF!</v>
      </c>
      <c r="P110" s="17"/>
      <c r="Q110" s="219">
        <v>147984</v>
      </c>
    </row>
    <row r="111" spans="1:17" s="81" customFormat="1" ht="15" customHeight="1" thickTop="1" thickBot="1">
      <c r="B111" s="368">
        <f t="shared" si="7"/>
        <v>91</v>
      </c>
      <c r="C111" s="381" t="s">
        <v>151</v>
      </c>
      <c r="D111" s="382" t="s">
        <v>34</v>
      </c>
      <c r="E111" s="371">
        <v>40708</v>
      </c>
      <c r="F111" s="282">
        <v>43979</v>
      </c>
      <c r="G111" s="383">
        <v>0.04</v>
      </c>
      <c r="H111" s="237">
        <v>9.234</v>
      </c>
      <c r="I111" s="237"/>
      <c r="J111" s="237"/>
      <c r="K111" s="14"/>
      <c r="L111" s="375"/>
      <c r="M111" s="15"/>
      <c r="N111" s="88"/>
      <c r="O111" s="17" t="e">
        <f>+(I111-#REF!)/#REF!</f>
        <v>#REF!</v>
      </c>
      <c r="P111" s="17"/>
      <c r="Q111" s="80">
        <v>591806</v>
      </c>
    </row>
    <row r="112" spans="1:17" ht="16.5" customHeight="1" thickTop="1" thickBot="1">
      <c r="B112" s="368">
        <f t="shared" si="7"/>
        <v>92</v>
      </c>
      <c r="C112" s="198" t="s">
        <v>152</v>
      </c>
      <c r="D112" s="199" t="s">
        <v>16</v>
      </c>
      <c r="E112" s="371">
        <v>39699</v>
      </c>
      <c r="F112" s="277">
        <v>44347</v>
      </c>
      <c r="G112" s="383">
        <v>0.72799999999999998</v>
      </c>
      <c r="H112" s="384">
        <v>9.0589999999999993</v>
      </c>
      <c r="I112" s="384">
        <v>100.76300000000001</v>
      </c>
      <c r="J112" s="384">
        <v>100.749</v>
      </c>
      <c r="K112" s="14"/>
      <c r="L112" s="375"/>
      <c r="M112" s="15"/>
      <c r="N112" s="88"/>
      <c r="O112" s="17" t="e">
        <f>+(I112-#REF!)/#REF!</f>
        <v>#REF!</v>
      </c>
      <c r="P112" s="17"/>
      <c r="Q112" s="18">
        <v>170496</v>
      </c>
    </row>
    <row r="113" spans="1:18" ht="16.5" customHeight="1" thickTop="1" thickBot="1">
      <c r="B113" s="368">
        <f t="shared" si="7"/>
        <v>93</v>
      </c>
      <c r="C113" s="377" t="s">
        <v>153</v>
      </c>
      <c r="D113" s="385" t="s">
        <v>36</v>
      </c>
      <c r="E113" s="371">
        <v>40725</v>
      </c>
      <c r="F113" s="386">
        <v>43955</v>
      </c>
      <c r="G113" s="387">
        <v>0.60499999999999998</v>
      </c>
      <c r="H113" s="231">
        <v>77.257999999999996</v>
      </c>
      <c r="I113" s="231">
        <v>78.325999999999993</v>
      </c>
      <c r="J113" s="231">
        <v>78.227999999999994</v>
      </c>
      <c r="K113" s="14"/>
      <c r="L113" s="15"/>
      <c r="M113" s="16"/>
      <c r="N113" s="15"/>
      <c r="O113" s="17" t="e">
        <f>+(I113-#REF!)/#REF!</f>
        <v>#REF!</v>
      </c>
      <c r="P113" s="17"/>
      <c r="Q113" s="18">
        <v>377766</v>
      </c>
    </row>
    <row r="114" spans="1:18" ht="16.5" customHeight="1" thickTop="1" thickBot="1">
      <c r="A114" s="4" t="s">
        <v>79</v>
      </c>
      <c r="B114" s="368">
        <f t="shared" si="7"/>
        <v>94</v>
      </c>
      <c r="C114" s="377" t="s">
        <v>154</v>
      </c>
      <c r="D114" s="385" t="s">
        <v>36</v>
      </c>
      <c r="E114" s="388">
        <v>40725</v>
      </c>
      <c r="F114" s="386">
        <v>43250</v>
      </c>
      <c r="G114" s="389">
        <v>0.59899999999999998</v>
      </c>
      <c r="H114" s="237">
        <v>76.965999999999994</v>
      </c>
      <c r="I114" s="237">
        <v>79.149000000000001</v>
      </c>
      <c r="J114" s="237">
        <v>79.019000000000005</v>
      </c>
      <c r="K114" s="14"/>
      <c r="L114" s="15"/>
      <c r="M114" s="16"/>
      <c r="N114" s="15"/>
      <c r="O114" s="17" t="e">
        <f>+(I114-#REF!)/#REF!</f>
        <v>#REF!</v>
      </c>
      <c r="P114" s="17"/>
      <c r="Q114" s="18">
        <v>134603</v>
      </c>
    </row>
    <row r="115" spans="1:18" s="81" customFormat="1" ht="16.5" customHeight="1" thickTop="1">
      <c r="B115" s="368">
        <f t="shared" si="7"/>
        <v>95</v>
      </c>
      <c r="C115" s="390" t="s">
        <v>155</v>
      </c>
      <c r="D115" s="391" t="s">
        <v>38</v>
      </c>
      <c r="E115" s="392">
        <v>40910</v>
      </c>
      <c r="F115" s="393">
        <v>44347</v>
      </c>
      <c r="G115" s="394">
        <v>3.448</v>
      </c>
      <c r="H115" s="237">
        <v>99.850999999999999</v>
      </c>
      <c r="I115" s="237"/>
      <c r="J115" s="237"/>
      <c r="K115" s="395"/>
      <c r="L115" s="396"/>
      <c r="M115" s="397"/>
      <c r="N115" s="398"/>
      <c r="O115" s="17" t="e">
        <f>+(I115-#REF!)/#REF!</f>
        <v>#REF!</v>
      </c>
      <c r="P115" s="17"/>
      <c r="Q115" s="80">
        <v>1941013</v>
      </c>
    </row>
    <row r="116" spans="1:18" ht="16.5" customHeight="1">
      <c r="B116" s="368">
        <f t="shared" si="7"/>
        <v>96</v>
      </c>
      <c r="C116" s="377" t="s">
        <v>156</v>
      </c>
      <c r="D116" s="370" t="s">
        <v>14</v>
      </c>
      <c r="E116" s="371">
        <v>41904</v>
      </c>
      <c r="F116" s="386">
        <v>43929</v>
      </c>
      <c r="G116" s="387">
        <v>1.83</v>
      </c>
      <c r="H116" s="231">
        <v>89.948999999999998</v>
      </c>
      <c r="I116" s="237">
        <v>94.067999999999998</v>
      </c>
      <c r="J116" s="237">
        <v>94.317999999999998</v>
      </c>
      <c r="K116" s="395"/>
      <c r="L116" s="396"/>
      <c r="M116" s="397"/>
      <c r="N116" s="398"/>
      <c r="O116" s="17" t="e">
        <f>+(I116-#REF!)/#REF!</f>
        <v>#REF!</v>
      </c>
      <c r="P116" s="17"/>
      <c r="Q116" s="18">
        <v>4684333</v>
      </c>
    </row>
    <row r="117" spans="1:18" s="81" customFormat="1" ht="16.5" customHeight="1">
      <c r="B117" s="368">
        <f t="shared" si="7"/>
        <v>97</v>
      </c>
      <c r="C117" s="390" t="s">
        <v>157</v>
      </c>
      <c r="D117" s="391" t="s">
        <v>34</v>
      </c>
      <c r="E117" s="399">
        <v>42741</v>
      </c>
      <c r="F117" s="282" t="s">
        <v>158</v>
      </c>
      <c r="G117" s="394" t="s">
        <v>158</v>
      </c>
      <c r="H117" s="231">
        <v>10.141</v>
      </c>
      <c r="I117" s="231"/>
      <c r="J117" s="231"/>
      <c r="K117" s="395"/>
      <c r="L117" s="396"/>
      <c r="M117" s="397"/>
      <c r="N117" s="398"/>
      <c r="O117" s="17" t="e">
        <f>+(I117-#REF!)/#REF!</f>
        <v>#REF!</v>
      </c>
      <c r="P117" s="17"/>
      <c r="Q117" s="80">
        <v>609878</v>
      </c>
    </row>
    <row r="118" spans="1:18" ht="16.5" customHeight="1" thickBot="1">
      <c r="B118" s="368">
        <f t="shared" si="7"/>
        <v>98</v>
      </c>
      <c r="C118" s="400" t="s">
        <v>159</v>
      </c>
      <c r="D118" s="268" t="s">
        <v>26</v>
      </c>
      <c r="E118" s="401">
        <v>43087</v>
      </c>
      <c r="F118" s="402">
        <v>44231</v>
      </c>
      <c r="G118" s="403">
        <v>1.4510000000000001</v>
      </c>
      <c r="H118" s="231">
        <v>96.667000000000002</v>
      </c>
      <c r="I118" s="231">
        <v>100.986</v>
      </c>
      <c r="J118" s="231">
        <v>100.95099999999999</v>
      </c>
      <c r="K118" s="404"/>
      <c r="L118" s="405"/>
      <c r="M118" s="406"/>
      <c r="N118" s="405"/>
      <c r="O118" s="17" t="e">
        <f>+(I118-#REF!)/#REF!</f>
        <v>#REF!</v>
      </c>
      <c r="P118" s="17"/>
      <c r="Q118" s="18">
        <v>2164176</v>
      </c>
    </row>
    <row r="119" spans="1:18" ht="16.5" customHeight="1" thickBot="1">
      <c r="B119" s="407">
        <f t="shared" si="7"/>
        <v>99</v>
      </c>
      <c r="C119" s="408" t="s">
        <v>160</v>
      </c>
      <c r="D119" s="409" t="s">
        <v>12</v>
      </c>
      <c r="E119" s="317">
        <v>39097</v>
      </c>
      <c r="F119" s="410">
        <v>44340</v>
      </c>
      <c r="G119" s="411">
        <v>1.0009999999999999</v>
      </c>
      <c r="H119" s="412">
        <v>140.96799999999999</v>
      </c>
      <c r="I119" s="412">
        <v>148.11199999999999</v>
      </c>
      <c r="J119" s="412">
        <v>148.62299999999999</v>
      </c>
      <c r="K119" s="413"/>
      <c r="L119" s="405"/>
      <c r="M119" s="406"/>
      <c r="N119" s="405"/>
      <c r="O119" s="17" t="e">
        <f>+(I119-#REF!)/#REF!</f>
        <v>#REF!</v>
      </c>
      <c r="P119" s="17"/>
      <c r="Q119" s="18">
        <v>64191735</v>
      </c>
    </row>
    <row r="120" spans="1:18" ht="13.5" customHeight="1" thickTop="1" thickBot="1">
      <c r="B120" s="509" t="s">
        <v>161</v>
      </c>
      <c r="C120" s="510"/>
      <c r="D120" s="510"/>
      <c r="E120" s="510"/>
      <c r="F120" s="510"/>
      <c r="G120" s="510"/>
      <c r="H120" s="510"/>
      <c r="I120" s="510"/>
      <c r="J120" s="511"/>
      <c r="K120" s="414"/>
      <c r="M120" s="204"/>
      <c r="O120" s="17" t="e">
        <f t="shared" ref="O120:O136" si="8">+(J120-I120)/I120</f>
        <v>#DIV/0!</v>
      </c>
      <c r="P120" s="17"/>
    </row>
    <row r="121" spans="1:18" ht="16.5" customHeight="1" thickTop="1" thickBot="1">
      <c r="B121" s="415">
        <f>+B119+1</f>
        <v>100</v>
      </c>
      <c r="C121" s="416" t="s">
        <v>162</v>
      </c>
      <c r="D121" s="417" t="s">
        <v>24</v>
      </c>
      <c r="E121" s="418">
        <v>40630</v>
      </c>
      <c r="F121" s="418">
        <v>43980</v>
      </c>
      <c r="G121" s="403">
        <v>1.325</v>
      </c>
      <c r="H121" s="419">
        <v>98.185000000000002</v>
      </c>
      <c r="I121" s="420">
        <v>106.58199999999999</v>
      </c>
      <c r="J121" s="420">
        <v>105.88200000000001</v>
      </c>
      <c r="K121" s="233" t="s">
        <v>83</v>
      </c>
      <c r="M121" s="212">
        <f>+(J121-I121)/I121</f>
        <v>-6.5677131222907125E-3</v>
      </c>
      <c r="O121" s="17">
        <f t="shared" si="8"/>
        <v>-6.5677131222907125E-3</v>
      </c>
      <c r="P121" s="17"/>
      <c r="Q121" s="18">
        <v>315429</v>
      </c>
    </row>
    <row r="122" spans="1:18" s="2" customFormat="1" ht="16.5" customHeight="1" thickTop="1" thickBot="1">
      <c r="A122" s="4"/>
      <c r="B122" s="415">
        <f>B121+1</f>
        <v>101</v>
      </c>
      <c r="C122" s="421" t="s">
        <v>163</v>
      </c>
      <c r="D122" s="422" t="s">
        <v>164</v>
      </c>
      <c r="E122" s="423">
        <v>40543</v>
      </c>
      <c r="F122" s="418">
        <v>44337</v>
      </c>
      <c r="G122" s="424">
        <v>0.68600000000000005</v>
      </c>
      <c r="H122" s="237">
        <v>115.85599999999999</v>
      </c>
      <c r="I122" s="237">
        <v>118.29</v>
      </c>
      <c r="J122" s="237">
        <v>118.235</v>
      </c>
      <c r="K122" s="211" t="s">
        <v>73</v>
      </c>
      <c r="M122" s="212" t="e">
        <f>+(#REF!-I122)/I122</f>
        <v>#REF!</v>
      </c>
      <c r="O122" s="17">
        <f t="shared" si="8"/>
        <v>-4.6495899907013962E-4</v>
      </c>
      <c r="P122" s="17"/>
      <c r="Q122" s="219">
        <v>753772</v>
      </c>
    </row>
    <row r="123" spans="1:18" s="2" customFormat="1" ht="16.5" customHeight="1" thickTop="1" thickBot="1">
      <c r="A123" s="4"/>
      <c r="B123" s="415">
        <f t="shared" ref="B123:B137" si="9">B122+1</f>
        <v>102</v>
      </c>
      <c r="C123" s="377" t="s">
        <v>165</v>
      </c>
      <c r="D123" s="425" t="s">
        <v>164</v>
      </c>
      <c r="E123" s="388">
        <v>40543</v>
      </c>
      <c r="F123" s="418">
        <v>43245</v>
      </c>
      <c r="G123" s="426">
        <v>0.83299999999999996</v>
      </c>
      <c r="H123" s="237">
        <v>116.654</v>
      </c>
      <c r="I123" s="237">
        <v>121.438</v>
      </c>
      <c r="J123" s="237">
        <v>120.95399999999999</v>
      </c>
      <c r="K123" s="211" t="s">
        <v>73</v>
      </c>
      <c r="M123" s="212">
        <f t="shared" ref="M123:M128" si="10">+(J123-I123)/I123</f>
        <v>-3.9855728849290083E-3</v>
      </c>
      <c r="O123" s="17">
        <f t="shared" si="8"/>
        <v>-3.9855728849290083E-3</v>
      </c>
      <c r="P123" s="17"/>
      <c r="Q123" s="219">
        <v>353734</v>
      </c>
    </row>
    <row r="124" spans="1:18" s="2" customFormat="1" ht="17.25" customHeight="1" thickTop="1" thickBot="1">
      <c r="A124" s="4"/>
      <c r="B124" s="415">
        <f t="shared" si="9"/>
        <v>103</v>
      </c>
      <c r="C124" s="427" t="s">
        <v>166</v>
      </c>
      <c r="D124" s="370" t="s">
        <v>20</v>
      </c>
      <c r="E124" s="388">
        <v>38671</v>
      </c>
      <c r="F124" s="277">
        <v>44347</v>
      </c>
      <c r="G124" s="424">
        <v>2.5609999999999999</v>
      </c>
      <c r="H124" s="428">
        <v>189.9</v>
      </c>
      <c r="I124" s="428">
        <v>196.09899999999999</v>
      </c>
      <c r="J124" s="428">
        <v>194.78</v>
      </c>
      <c r="K124" s="218" t="s">
        <v>75</v>
      </c>
      <c r="M124" s="212">
        <f t="shared" si="10"/>
        <v>-6.7261944222050517E-3</v>
      </c>
      <c r="O124" s="17">
        <f t="shared" si="8"/>
        <v>-6.7261944222050517E-3</v>
      </c>
      <c r="P124" s="17"/>
      <c r="Q124" s="219">
        <v>2276408</v>
      </c>
    </row>
    <row r="125" spans="1:18" s="2" customFormat="1" ht="16.5" customHeight="1" thickTop="1" thickBot="1">
      <c r="A125" s="4"/>
      <c r="B125" s="415">
        <f t="shared" si="9"/>
        <v>104</v>
      </c>
      <c r="C125" s="427" t="s">
        <v>167</v>
      </c>
      <c r="D125" s="370" t="s">
        <v>20</v>
      </c>
      <c r="E125" s="388">
        <v>38671</v>
      </c>
      <c r="F125" s="277">
        <v>44347</v>
      </c>
      <c r="G125" s="429">
        <v>2.75</v>
      </c>
      <c r="H125" s="217">
        <v>174.32</v>
      </c>
      <c r="I125" s="430">
        <v>179.41499999999999</v>
      </c>
      <c r="J125" s="430">
        <v>178.726</v>
      </c>
      <c r="K125" s="126" t="s">
        <v>75</v>
      </c>
      <c r="L125" s="15"/>
      <c r="M125" s="16">
        <f t="shared" si="10"/>
        <v>-3.8402586182871719E-3</v>
      </c>
      <c r="N125" s="15"/>
      <c r="O125" s="17">
        <f t="shared" si="8"/>
        <v>-3.8402586182871719E-3</v>
      </c>
      <c r="P125" s="17"/>
      <c r="Q125" s="219">
        <v>2512890</v>
      </c>
    </row>
    <row r="126" spans="1:18" s="2" customFormat="1" ht="16.5" customHeight="1" thickTop="1" thickBot="1">
      <c r="A126" s="4"/>
      <c r="B126" s="415">
        <f t="shared" si="9"/>
        <v>105</v>
      </c>
      <c r="C126" s="431" t="s">
        <v>168</v>
      </c>
      <c r="D126" s="432" t="s">
        <v>20</v>
      </c>
      <c r="E126" s="433">
        <v>38671</v>
      </c>
      <c r="F126" s="434">
        <v>44347</v>
      </c>
      <c r="G126" s="429">
        <v>3.399</v>
      </c>
      <c r="H126" s="217">
        <v>166.989</v>
      </c>
      <c r="I126" s="430">
        <v>168.691</v>
      </c>
      <c r="J126" s="430">
        <v>168.54300000000001</v>
      </c>
      <c r="K126" s="126" t="s">
        <v>75</v>
      </c>
      <c r="L126" s="15"/>
      <c r="M126" s="16">
        <f t="shared" si="10"/>
        <v>-8.7734378241871905E-4</v>
      </c>
      <c r="N126" s="15"/>
      <c r="O126" s="17">
        <f t="shared" si="8"/>
        <v>-8.7734378241871905E-4</v>
      </c>
      <c r="P126" s="17"/>
      <c r="Q126" s="219">
        <v>6490675</v>
      </c>
    </row>
    <row r="127" spans="1:18" s="2" customFormat="1" ht="16.5" customHeight="1" thickTop="1" thickBot="1">
      <c r="A127" s="4"/>
      <c r="B127" s="415">
        <f t="shared" si="9"/>
        <v>106</v>
      </c>
      <c r="C127" s="435" t="s">
        <v>169</v>
      </c>
      <c r="D127" s="432" t="s">
        <v>20</v>
      </c>
      <c r="E127" s="433">
        <v>40014</v>
      </c>
      <c r="F127" s="434">
        <v>44347</v>
      </c>
      <c r="G127" s="436">
        <v>0.127</v>
      </c>
      <c r="H127" s="217">
        <v>23.32</v>
      </c>
      <c r="I127" s="430">
        <v>23.632000000000001</v>
      </c>
      <c r="J127" s="430">
        <v>23.606999999999999</v>
      </c>
      <c r="K127" s="218" t="s">
        <v>75</v>
      </c>
      <c r="M127" s="212">
        <f t="shared" si="10"/>
        <v>-1.0578876100204016E-3</v>
      </c>
      <c r="O127" s="17">
        <f t="shared" si="8"/>
        <v>-1.0578876100204016E-3</v>
      </c>
      <c r="P127" s="17"/>
      <c r="Q127" s="219">
        <v>2805379</v>
      </c>
      <c r="R127" s="2" t="s">
        <v>98</v>
      </c>
    </row>
    <row r="128" spans="1:18" s="2" customFormat="1" ht="16.5" customHeight="1" thickTop="1" thickBot="1">
      <c r="A128" s="4"/>
      <c r="B128" s="415">
        <f t="shared" si="9"/>
        <v>107</v>
      </c>
      <c r="C128" s="435" t="s">
        <v>170</v>
      </c>
      <c r="D128" s="432" t="s">
        <v>20</v>
      </c>
      <c r="E128" s="433">
        <v>40455</v>
      </c>
      <c r="F128" s="437" t="s">
        <v>171</v>
      </c>
      <c r="G128" s="436" t="s">
        <v>171</v>
      </c>
      <c r="H128" s="217">
        <v>140.70099999999999</v>
      </c>
      <c r="I128" s="430">
        <v>136.869</v>
      </c>
      <c r="J128" s="430">
        <v>137.86600000000001</v>
      </c>
      <c r="K128" s="218" t="s">
        <v>75</v>
      </c>
      <c r="M128" s="212">
        <f t="shared" si="10"/>
        <v>7.2843375782683743E-3</v>
      </c>
      <c r="O128" s="17">
        <f t="shared" si="8"/>
        <v>7.2843375782683743E-3</v>
      </c>
      <c r="P128" s="17"/>
      <c r="Q128" s="219">
        <v>738598</v>
      </c>
    </row>
    <row r="129" spans="1:17" s="2" customFormat="1" ht="16.5" customHeight="1" thickTop="1" thickBot="1">
      <c r="A129" s="4"/>
      <c r="B129" s="415">
        <f t="shared" si="9"/>
        <v>108</v>
      </c>
      <c r="C129" s="435" t="s">
        <v>172</v>
      </c>
      <c r="D129" s="432" t="s">
        <v>173</v>
      </c>
      <c r="E129" s="433">
        <v>40240</v>
      </c>
      <c r="F129" s="438">
        <v>43978</v>
      </c>
      <c r="G129" s="436">
        <v>0.58299999999999996</v>
      </c>
      <c r="H129" s="439">
        <v>153.93299999999999</v>
      </c>
      <c r="I129" s="439">
        <v>156.72</v>
      </c>
      <c r="J129" s="439">
        <v>155.429</v>
      </c>
      <c r="K129" s="233" t="s">
        <v>83</v>
      </c>
      <c r="M129" s="212" t="e">
        <f>+(I129-#REF!)/#REF!</f>
        <v>#REF!</v>
      </c>
      <c r="O129" s="17">
        <f t="shared" si="8"/>
        <v>-8.2376212353241253E-3</v>
      </c>
      <c r="P129" s="17"/>
      <c r="Q129" s="219">
        <v>324527</v>
      </c>
    </row>
    <row r="130" spans="1:17" s="2" customFormat="1" ht="16.5" customHeight="1" thickTop="1" thickBot="1">
      <c r="A130" s="4"/>
      <c r="B130" s="415">
        <f t="shared" si="9"/>
        <v>109</v>
      </c>
      <c r="C130" s="440" t="s">
        <v>174</v>
      </c>
      <c r="D130" s="441" t="s">
        <v>38</v>
      </c>
      <c r="E130" s="442">
        <v>40147</v>
      </c>
      <c r="F130" s="443">
        <v>43613</v>
      </c>
      <c r="G130" s="444">
        <v>80.346000000000004</v>
      </c>
      <c r="H130" s="445" t="s">
        <v>60</v>
      </c>
      <c r="I130" s="445" t="s">
        <v>60</v>
      </c>
      <c r="J130" s="445" t="s">
        <v>60</v>
      </c>
      <c r="K130" s="446" t="s">
        <v>75</v>
      </c>
      <c r="L130" s="447"/>
      <c r="M130" s="448" t="e">
        <f t="shared" ref="M130:M136" si="11">+(J130-I130)/I130</f>
        <v>#VALUE!</v>
      </c>
      <c r="N130" s="447"/>
      <c r="O130" s="17" t="e">
        <f t="shared" si="8"/>
        <v>#VALUE!</v>
      </c>
      <c r="P130" s="17"/>
      <c r="Q130" s="219">
        <v>3366671</v>
      </c>
    </row>
    <row r="131" spans="1:17" s="2" customFormat="1" ht="16.5" customHeight="1" thickTop="1">
      <c r="A131" s="4"/>
      <c r="B131" s="415">
        <f t="shared" si="9"/>
        <v>110</v>
      </c>
      <c r="C131" s="449" t="s">
        <v>175</v>
      </c>
      <c r="D131" s="450" t="s">
        <v>10</v>
      </c>
      <c r="E131" s="392">
        <v>42352</v>
      </c>
      <c r="F131" s="451">
        <v>44347</v>
      </c>
      <c r="G131" s="452">
        <v>130.59299999999999</v>
      </c>
      <c r="H131" s="217">
        <v>5414.1970000000001</v>
      </c>
      <c r="I131" s="217">
        <v>5342.567</v>
      </c>
      <c r="J131" s="217">
        <v>5353.73</v>
      </c>
      <c r="K131" s="218"/>
      <c r="M131" s="235">
        <f t="shared" si="11"/>
        <v>2.0894450177226707E-3</v>
      </c>
      <c r="O131" s="17">
        <f t="shared" si="8"/>
        <v>2.0894450177226707E-3</v>
      </c>
      <c r="P131" s="17"/>
      <c r="Q131" s="219">
        <v>30718352</v>
      </c>
    </row>
    <row r="132" spans="1:17" s="2" customFormat="1" ht="18" customHeight="1">
      <c r="A132" s="4"/>
      <c r="B132" s="415">
        <f t="shared" si="9"/>
        <v>111</v>
      </c>
      <c r="C132" s="453" t="s">
        <v>176</v>
      </c>
      <c r="D132" s="454" t="s">
        <v>34</v>
      </c>
      <c r="E132" s="455">
        <v>42580</v>
      </c>
      <c r="F132" s="456">
        <v>43979</v>
      </c>
      <c r="G132" s="457">
        <v>99.012</v>
      </c>
      <c r="H132" s="192">
        <v>5461.1639999999998</v>
      </c>
      <c r="I132" s="420">
        <v>5671.9040000000005</v>
      </c>
      <c r="J132" s="420"/>
      <c r="K132" s="458"/>
      <c r="L132" s="459"/>
      <c r="M132" s="460">
        <f t="shared" si="11"/>
        <v>-1</v>
      </c>
      <c r="N132" s="459"/>
      <c r="O132" s="17">
        <f t="shared" si="8"/>
        <v>-1</v>
      </c>
      <c r="P132" s="17"/>
      <c r="Q132" s="219">
        <v>4877517</v>
      </c>
    </row>
    <row r="133" spans="1:17" s="2" customFormat="1" ht="16.5" customHeight="1">
      <c r="A133" s="4"/>
      <c r="B133" s="415">
        <f t="shared" si="9"/>
        <v>112</v>
      </c>
      <c r="C133" s="461" t="s">
        <v>177</v>
      </c>
      <c r="D133" s="417" t="s">
        <v>24</v>
      </c>
      <c r="E133" s="462">
        <v>42920</v>
      </c>
      <c r="F133" s="451">
        <v>44349</v>
      </c>
      <c r="G133" s="403">
        <v>1.5940000000000001</v>
      </c>
      <c r="H133" s="217">
        <v>85.641000000000005</v>
      </c>
      <c r="I133" s="430">
        <v>90.033000000000001</v>
      </c>
      <c r="J133" s="430">
        <v>89.710999999999999</v>
      </c>
      <c r="K133" s="463"/>
      <c r="L133" s="464"/>
      <c r="M133" s="465">
        <f t="shared" si="11"/>
        <v>-3.5764664067619951E-3</v>
      </c>
      <c r="N133" s="464"/>
      <c r="O133" s="17">
        <f t="shared" si="8"/>
        <v>-3.5764664067619951E-3</v>
      </c>
      <c r="P133" s="17"/>
      <c r="Q133" s="219">
        <v>1137760</v>
      </c>
    </row>
    <row r="134" spans="1:17" s="2" customFormat="1" ht="16.5" customHeight="1">
      <c r="A134" s="4"/>
      <c r="B134" s="415">
        <f t="shared" si="9"/>
        <v>113</v>
      </c>
      <c r="C134" s="461" t="s">
        <v>178</v>
      </c>
      <c r="D134" s="450" t="s">
        <v>10</v>
      </c>
      <c r="E134" s="466">
        <v>43416</v>
      </c>
      <c r="F134" s="451">
        <v>44347</v>
      </c>
      <c r="G134" s="403">
        <v>105.254</v>
      </c>
      <c r="H134" s="428">
        <v>4570.3959999999997</v>
      </c>
      <c r="I134" s="467">
        <v>4554.8180000000002</v>
      </c>
      <c r="J134" s="467">
        <v>4565.6059999999998</v>
      </c>
      <c r="K134" s="468"/>
      <c r="L134" s="469"/>
      <c r="M134" s="470">
        <f t="shared" si="11"/>
        <v>2.3684810238300534E-3</v>
      </c>
      <c r="N134" s="469"/>
      <c r="O134" s="17">
        <f t="shared" si="8"/>
        <v>2.3684810238300534E-3</v>
      </c>
      <c r="P134" s="17"/>
      <c r="Q134" s="219">
        <v>12540394</v>
      </c>
    </row>
    <row r="135" spans="1:17" s="2" customFormat="1" ht="16.5" customHeight="1">
      <c r="A135" s="4"/>
      <c r="B135" s="415">
        <f t="shared" si="9"/>
        <v>114</v>
      </c>
      <c r="C135" s="449" t="s">
        <v>179</v>
      </c>
      <c r="D135" s="450" t="s">
        <v>120</v>
      </c>
      <c r="E135" s="462">
        <v>43507</v>
      </c>
      <c r="F135" s="471">
        <v>44308</v>
      </c>
      <c r="G135" s="403">
        <v>0.22700000000000001</v>
      </c>
      <c r="H135" s="217">
        <v>10.224</v>
      </c>
      <c r="I135" s="430">
        <v>10.348000000000001</v>
      </c>
      <c r="J135" s="430">
        <v>10.362</v>
      </c>
      <c r="K135" s="463"/>
      <c r="L135" s="464"/>
      <c r="M135" s="465">
        <f t="shared" si="11"/>
        <v>1.3529184383455108E-3</v>
      </c>
      <c r="N135" s="464"/>
      <c r="O135" s="17">
        <f t="shared" si="8"/>
        <v>1.3529184383455108E-3</v>
      </c>
      <c r="P135" s="17"/>
      <c r="Q135" s="219">
        <v>2504064</v>
      </c>
    </row>
    <row r="136" spans="1:17" s="2" customFormat="1" ht="16.5" customHeight="1" thickBot="1">
      <c r="A136" s="4"/>
      <c r="B136" s="415">
        <f t="shared" si="9"/>
        <v>115</v>
      </c>
      <c r="C136" s="472" t="s">
        <v>180</v>
      </c>
      <c r="D136" s="473" t="s">
        <v>40</v>
      </c>
      <c r="E136" s="474">
        <v>39748</v>
      </c>
      <c r="F136" s="418">
        <v>44344</v>
      </c>
      <c r="G136" s="475">
        <v>5.7279999999999998</v>
      </c>
      <c r="H136" s="216">
        <v>165.46100000000001</v>
      </c>
      <c r="I136" s="430">
        <v>165.279</v>
      </c>
      <c r="J136" s="430">
        <v>165.06299999999999</v>
      </c>
      <c r="K136" s="463"/>
      <c r="L136" s="464"/>
      <c r="M136" s="465">
        <f t="shared" si="11"/>
        <v>-1.3068810919718064E-3</v>
      </c>
      <c r="N136" s="464"/>
      <c r="O136" s="17">
        <f t="shared" si="8"/>
        <v>-1.3068810919718064E-3</v>
      </c>
      <c r="P136" s="17"/>
      <c r="Q136" s="219"/>
    </row>
    <row r="137" spans="1:17" s="2" customFormat="1" ht="16.5" customHeight="1" thickTop="1" thickBot="1">
      <c r="A137" s="4"/>
      <c r="B137" s="415">
        <f t="shared" si="9"/>
        <v>116</v>
      </c>
      <c r="C137" s="476" t="s">
        <v>181</v>
      </c>
      <c r="D137" s="477" t="s">
        <v>12</v>
      </c>
      <c r="E137" s="317">
        <v>42506</v>
      </c>
      <c r="F137" s="410">
        <v>44340</v>
      </c>
      <c r="G137" s="478">
        <v>106.13800000000001</v>
      </c>
      <c r="H137" s="479">
        <v>10549.752</v>
      </c>
      <c r="I137" s="480">
        <v>10896.875</v>
      </c>
      <c r="J137" s="480">
        <v>10926.361999999999</v>
      </c>
      <c r="K137" s="218" t="s">
        <v>75</v>
      </c>
      <c r="M137" s="212" t="e">
        <f>+(#REF!-#REF!)/#REF!</f>
        <v>#REF!</v>
      </c>
      <c r="O137" s="17" t="e">
        <f>+(J137-#REF!)/#REF!</f>
        <v>#REF!</v>
      </c>
      <c r="P137" s="17"/>
      <c r="Q137" s="219">
        <v>29616782</v>
      </c>
    </row>
    <row r="138" spans="1:17" s="2" customFormat="1" ht="13.5" customHeight="1" thickTop="1" thickBot="1">
      <c r="A138" s="4"/>
      <c r="B138" s="512" t="s">
        <v>182</v>
      </c>
      <c r="C138" s="513"/>
      <c r="D138" s="513"/>
      <c r="E138" s="513"/>
      <c r="F138" s="513"/>
      <c r="G138" s="513"/>
      <c r="H138" s="513"/>
      <c r="I138" s="513"/>
      <c r="J138" s="514"/>
      <c r="K138" s="1"/>
      <c r="L138" s="154"/>
      <c r="M138" s="204"/>
      <c r="N138" s="154"/>
      <c r="O138" s="17" t="e">
        <f>+(J138-I138)/I138</f>
        <v>#DIV/0!</v>
      </c>
      <c r="P138" s="17"/>
      <c r="Q138" s="219"/>
    </row>
    <row r="139" spans="1:17" s="2" customFormat="1" ht="16.5" customHeight="1" thickBot="1">
      <c r="A139" s="4"/>
      <c r="B139" s="481">
        <v>117</v>
      </c>
      <c r="C139" s="482" t="s">
        <v>183</v>
      </c>
      <c r="D139" s="483" t="s">
        <v>16</v>
      </c>
      <c r="E139" s="484">
        <v>42024</v>
      </c>
      <c r="F139" s="451">
        <v>44347</v>
      </c>
      <c r="G139" s="485">
        <v>2.806</v>
      </c>
      <c r="H139" s="486">
        <v>137.34700000000001</v>
      </c>
      <c r="I139" s="486">
        <v>125.959</v>
      </c>
      <c r="J139" s="486">
        <v>126.331</v>
      </c>
      <c r="K139" s="487"/>
      <c r="L139" s="488"/>
      <c r="M139" s="489"/>
      <c r="N139" s="488"/>
      <c r="O139" s="17" t="e">
        <f>+(I139-#REF!)/#REF!</f>
        <v>#REF!</v>
      </c>
      <c r="P139" s="17"/>
      <c r="Q139" s="219">
        <v>3903963</v>
      </c>
    </row>
    <row r="140" spans="1:17" s="2" customFormat="1" ht="16.5" customHeight="1" thickTop="1">
      <c r="A140" s="4"/>
      <c r="B140" s="490"/>
      <c r="D140" s="491"/>
      <c r="E140" s="492"/>
      <c r="F140" s="493"/>
      <c r="G140" s="492"/>
      <c r="H140" s="493"/>
      <c r="I140" s="494"/>
      <c r="J140" s="495"/>
      <c r="M140" s="204"/>
      <c r="O140" s="17" t="e">
        <f>+(#REF!-#REF!)/#REF!</f>
        <v>#REF!</v>
      </c>
      <c r="P140" s="17"/>
      <c r="Q140" s="219"/>
    </row>
    <row r="141" spans="1:17" s="496" customFormat="1" ht="19.5" customHeight="1">
      <c r="B141" s="490" t="s">
        <v>184</v>
      </c>
      <c r="C141" s="2"/>
      <c r="D141" s="491"/>
      <c r="E141" s="492"/>
      <c r="F141" s="493"/>
      <c r="G141" s="492"/>
      <c r="H141" s="493"/>
      <c r="I141" s="494"/>
      <c r="J141" s="495"/>
      <c r="M141" s="497"/>
    </row>
    <row r="142" spans="1:17" s="496" customFormat="1" ht="19.5" customHeight="1">
      <c r="B142" s="498" t="s">
        <v>185</v>
      </c>
      <c r="C142" s="491"/>
      <c r="D142" s="491"/>
      <c r="E142" s="492"/>
      <c r="F142" s="493"/>
      <c r="G142" s="492"/>
      <c r="H142" s="493"/>
      <c r="I142" s="494"/>
      <c r="J142" s="495"/>
      <c r="M142" s="497"/>
    </row>
    <row r="143" spans="1:17" s="496" customFormat="1" ht="15.75" customHeight="1">
      <c r="B143" s="490" t="s">
        <v>186</v>
      </c>
      <c r="C143" s="491"/>
      <c r="D143" s="491" t="s">
        <v>98</v>
      </c>
      <c r="E143" s="492"/>
      <c r="F143" s="492"/>
      <c r="G143" s="492"/>
      <c r="H143" s="493"/>
      <c r="I143" s="493"/>
      <c r="J143" s="495"/>
      <c r="M143" s="497"/>
    </row>
    <row r="144" spans="1:17" s="496" customFormat="1" ht="15.75" customHeight="1">
      <c r="B144" s="490" t="s">
        <v>187</v>
      </c>
      <c r="C144" s="491"/>
      <c r="D144" s="491" t="s">
        <v>98</v>
      </c>
      <c r="E144" s="492"/>
      <c r="F144" s="492"/>
      <c r="G144" s="492"/>
      <c r="H144" s="493"/>
      <c r="I144" s="493"/>
      <c r="J144" s="495" t="s">
        <v>98</v>
      </c>
      <c r="M144" s="497"/>
    </row>
    <row r="145" spans="2:13" s="496" customFormat="1" ht="15.75" customHeight="1">
      <c r="B145" s="499" t="s">
        <v>188</v>
      </c>
      <c r="C145" s="491"/>
      <c r="D145" s="491"/>
      <c r="E145" s="492"/>
      <c r="F145" s="492"/>
      <c r="G145" s="492"/>
      <c r="H145" s="493"/>
      <c r="I145" s="493"/>
      <c r="J145" s="495"/>
      <c r="M145" s="497"/>
    </row>
    <row r="146" spans="2:13" s="496" customFormat="1" ht="15.75" customHeight="1">
      <c r="D146" s="491" t="s">
        <v>98</v>
      </c>
      <c r="E146" s="492"/>
      <c r="F146" s="492"/>
      <c r="G146" s="492"/>
      <c r="H146" s="493"/>
      <c r="I146" s="493"/>
      <c r="J146" s="495"/>
      <c r="M146" s="497"/>
    </row>
    <row r="147" spans="2:13" s="496" customFormat="1" ht="15.75" customHeight="1">
      <c r="B147" s="498"/>
      <c r="C147" s="491"/>
      <c r="D147" s="491" t="s">
        <v>98</v>
      </c>
      <c r="E147" s="492"/>
      <c r="F147" s="492"/>
      <c r="G147" s="492"/>
      <c r="H147" s="493"/>
      <c r="I147" s="493"/>
      <c r="J147" s="495"/>
      <c r="M147" s="497"/>
    </row>
    <row r="148" spans="2:13" s="496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7"/>
    </row>
    <row r="149" spans="2:13" s="496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7"/>
    </row>
    <row r="150" spans="2:13" s="496" customFormat="1" ht="15.75" customHeight="1">
      <c r="B150" s="498"/>
      <c r="C150" s="491"/>
      <c r="D150" s="491"/>
      <c r="E150" s="492"/>
      <c r="F150" s="492"/>
      <c r="G150" s="492"/>
      <c r="H150" s="493"/>
      <c r="I150" s="493"/>
      <c r="J150" s="495"/>
      <c r="M150" s="497"/>
    </row>
    <row r="151" spans="2:13" s="496" customFormat="1" ht="15" customHeight="1">
      <c r="B151" s="498"/>
      <c r="C151" s="491"/>
      <c r="D151" s="491"/>
      <c r="E151" s="492"/>
      <c r="F151" s="492"/>
      <c r="G151" s="492"/>
      <c r="H151" s="493"/>
      <c r="I151" s="493"/>
      <c r="J151" s="495"/>
      <c r="M151" s="497"/>
    </row>
    <row r="152" spans="2:13" s="496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7"/>
    </row>
    <row r="153" spans="2:13" s="496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 t="s">
        <v>98</v>
      </c>
      <c r="M153" s="497"/>
    </row>
    <row r="154" spans="2:13" s="496" customFormat="1" ht="15.7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7"/>
    </row>
    <row r="155" spans="2:13" s="496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7"/>
    </row>
    <row r="156" spans="2:13" s="496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7"/>
    </row>
    <row r="157" spans="2:13" s="496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7"/>
    </row>
    <row r="158" spans="2:13" s="496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7"/>
    </row>
    <row r="159" spans="2:13" s="496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7"/>
    </row>
    <row r="160" spans="2:13" s="496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7"/>
    </row>
    <row r="161" spans="2:13" s="496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7"/>
    </row>
    <row r="162" spans="2:13" s="496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7"/>
    </row>
    <row r="163" spans="2:13" s="496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7"/>
    </row>
    <row r="164" spans="2:13" s="496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7"/>
    </row>
    <row r="165" spans="2:13" s="496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7"/>
    </row>
    <row r="166" spans="2:13" s="496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7"/>
    </row>
    <row r="167" spans="2:13" s="496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7"/>
    </row>
    <row r="168" spans="2:13" s="496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7"/>
    </row>
    <row r="169" spans="2:13" s="496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7"/>
    </row>
    <row r="170" spans="2:13" s="496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7"/>
    </row>
    <row r="171" spans="2:13" s="496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7"/>
    </row>
    <row r="172" spans="2:13" s="496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7"/>
    </row>
    <row r="173" spans="2:13" s="496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7"/>
    </row>
    <row r="174" spans="2:13" s="496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7"/>
    </row>
    <row r="175" spans="2:13" s="496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7"/>
    </row>
    <row r="176" spans="2:13" s="496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7"/>
    </row>
    <row r="177" spans="2:13" s="496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7"/>
    </row>
    <row r="178" spans="2:13" s="496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7"/>
    </row>
    <row r="179" spans="2:13" s="496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7"/>
    </row>
    <row r="180" spans="2:13" s="496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7"/>
    </row>
    <row r="181" spans="2:13" s="496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7"/>
    </row>
    <row r="182" spans="2:13" s="496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7"/>
    </row>
    <row r="183" spans="2:13" s="496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7"/>
    </row>
    <row r="184" spans="2:13" s="496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7"/>
    </row>
    <row r="185" spans="2:13" s="496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7"/>
    </row>
    <row r="186" spans="2:13" s="496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7"/>
    </row>
    <row r="187" spans="2:13" s="496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7"/>
    </row>
    <row r="188" spans="2:13" s="496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7"/>
    </row>
    <row r="189" spans="2:13" s="496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7"/>
    </row>
    <row r="190" spans="2:13" s="496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7"/>
    </row>
    <row r="191" spans="2:13" s="496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7"/>
    </row>
    <row r="192" spans="2:13" s="496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7"/>
    </row>
    <row r="193" spans="2:13" s="496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7"/>
    </row>
    <row r="194" spans="2:13" s="496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7"/>
    </row>
    <row r="195" spans="2:13" s="496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7"/>
    </row>
    <row r="196" spans="2:13" s="496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7"/>
    </row>
    <row r="197" spans="2:13" s="496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7"/>
    </row>
    <row r="198" spans="2:13" s="496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7"/>
    </row>
    <row r="199" spans="2:13" s="496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7"/>
    </row>
    <row r="200" spans="2:13" s="496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7"/>
    </row>
    <row r="201" spans="2:13" s="496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7"/>
    </row>
    <row r="202" spans="2:13" s="496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7"/>
    </row>
    <row r="203" spans="2:13" s="496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7"/>
    </row>
    <row r="204" spans="2:13" s="496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7"/>
    </row>
    <row r="205" spans="2:13" s="496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7"/>
    </row>
    <row r="206" spans="2:13" s="496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7"/>
    </row>
    <row r="207" spans="2:13" s="496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7"/>
    </row>
    <row r="208" spans="2:13" s="496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7"/>
    </row>
    <row r="209" spans="2:13" s="496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7"/>
    </row>
    <row r="210" spans="2:13" s="496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7"/>
    </row>
    <row r="211" spans="2:13" s="496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7"/>
    </row>
    <row r="212" spans="2:13" s="496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7"/>
    </row>
    <row r="213" spans="2:13" s="496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7"/>
    </row>
    <row r="214" spans="2:13" s="496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7"/>
    </row>
    <row r="215" spans="2:13" s="496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7"/>
    </row>
    <row r="216" spans="2:13" s="496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7"/>
    </row>
    <row r="217" spans="2:13" s="496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7"/>
    </row>
    <row r="218" spans="2:13" s="496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7"/>
    </row>
    <row r="219" spans="2:13" s="496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7"/>
    </row>
    <row r="220" spans="2:13" s="496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7"/>
    </row>
    <row r="221" spans="2:13" s="496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7"/>
    </row>
    <row r="222" spans="2:13" s="496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7"/>
    </row>
    <row r="223" spans="2:13" s="496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7"/>
    </row>
    <row r="224" spans="2:13" s="496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7"/>
    </row>
    <row r="225" spans="2:13" s="496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7"/>
    </row>
    <row r="226" spans="2:13" s="496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7"/>
    </row>
    <row r="227" spans="2:13" s="496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7"/>
    </row>
    <row r="228" spans="2:13" s="496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7"/>
    </row>
    <row r="229" spans="2:13" s="496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7"/>
    </row>
    <row r="230" spans="2:13" s="496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7"/>
    </row>
    <row r="231" spans="2:13" s="496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7"/>
    </row>
    <row r="232" spans="2:13" s="496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7"/>
    </row>
    <row r="233" spans="2:13" s="496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7"/>
    </row>
    <row r="234" spans="2:13" s="496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7"/>
    </row>
    <row r="235" spans="2:13" s="496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7"/>
    </row>
    <row r="236" spans="2:13" s="496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7"/>
    </row>
    <row r="237" spans="2:13" s="496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7"/>
    </row>
    <row r="238" spans="2:13" s="496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7"/>
    </row>
    <row r="239" spans="2:13" s="496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7"/>
    </row>
    <row r="240" spans="2:13" s="496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7"/>
    </row>
    <row r="241" spans="2:13" s="496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7"/>
    </row>
    <row r="242" spans="2:13" s="496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7"/>
    </row>
    <row r="243" spans="2:13" s="496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7"/>
    </row>
    <row r="244" spans="2:13" s="496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7"/>
    </row>
    <row r="245" spans="2:13" s="496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7"/>
    </row>
    <row r="246" spans="2:13" s="496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7"/>
    </row>
    <row r="247" spans="2:13" s="496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7"/>
    </row>
    <row r="248" spans="2:13" s="496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7"/>
    </row>
    <row r="249" spans="2:13" s="496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7"/>
    </row>
    <row r="250" spans="2:13" s="496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7"/>
    </row>
    <row r="251" spans="2:13" s="496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7"/>
    </row>
    <row r="252" spans="2:13" s="496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7"/>
    </row>
    <row r="253" spans="2:13" s="496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7"/>
    </row>
    <row r="254" spans="2:13" s="496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7"/>
    </row>
    <row r="255" spans="2:13" s="496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7"/>
    </row>
    <row r="256" spans="2:13" s="496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7"/>
    </row>
    <row r="257" spans="2:13" s="496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7"/>
    </row>
    <row r="258" spans="2:13" s="496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7"/>
    </row>
    <row r="259" spans="2:13" s="496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7"/>
    </row>
    <row r="260" spans="2:13" s="496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7"/>
    </row>
    <row r="261" spans="2:13" s="496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7"/>
    </row>
    <row r="262" spans="2:13" s="496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7"/>
    </row>
    <row r="263" spans="2:13" s="496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7"/>
    </row>
    <row r="264" spans="2:13" s="496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7"/>
    </row>
    <row r="265" spans="2:13" s="496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7"/>
    </row>
    <row r="266" spans="2:13" s="496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7"/>
    </row>
    <row r="267" spans="2:13" s="496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7"/>
    </row>
    <row r="268" spans="2:13" s="496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7"/>
    </row>
    <row r="269" spans="2:13" s="496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7"/>
    </row>
    <row r="270" spans="2:13" s="496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7"/>
    </row>
    <row r="271" spans="2:13" s="496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7"/>
    </row>
    <row r="272" spans="2:13" s="496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7"/>
    </row>
    <row r="273" spans="2:13" s="496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7"/>
    </row>
    <row r="274" spans="2:13" s="496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7"/>
    </row>
    <row r="275" spans="2:13" s="496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7"/>
    </row>
    <row r="276" spans="2:13" s="496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7"/>
    </row>
    <row r="277" spans="2:13" s="496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7"/>
    </row>
    <row r="278" spans="2:13" s="496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7"/>
    </row>
    <row r="279" spans="2:13" s="496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7"/>
    </row>
    <row r="280" spans="2:13" s="496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7"/>
    </row>
    <row r="281" spans="2:13" s="496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7"/>
    </row>
    <row r="282" spans="2:13" s="496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7"/>
    </row>
    <row r="283" spans="2:13" s="496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7"/>
    </row>
    <row r="284" spans="2:13" s="496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7"/>
    </row>
    <row r="285" spans="2:13" s="496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7"/>
    </row>
    <row r="286" spans="2:13" s="496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7"/>
    </row>
    <row r="287" spans="2:13" s="496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7"/>
    </row>
    <row r="288" spans="2:13" s="496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7"/>
    </row>
    <row r="289" spans="2:13" s="496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7"/>
    </row>
    <row r="290" spans="2:13" s="496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7"/>
    </row>
    <row r="291" spans="2:13" s="496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7"/>
    </row>
    <row r="292" spans="2:13" s="496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7"/>
    </row>
    <row r="293" spans="2:13" s="496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7"/>
    </row>
    <row r="294" spans="2:13" s="496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7"/>
    </row>
    <row r="295" spans="2:13" s="496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7"/>
    </row>
    <row r="296" spans="2:13" s="496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7"/>
    </row>
    <row r="297" spans="2:13" s="496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7"/>
    </row>
    <row r="298" spans="2:13" s="496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7"/>
    </row>
    <row r="299" spans="2:13" s="496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7"/>
    </row>
    <row r="300" spans="2:13" s="496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7"/>
    </row>
    <row r="301" spans="2:13" s="496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7"/>
    </row>
    <row r="302" spans="2:13" s="496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7"/>
    </row>
    <row r="303" spans="2:13" s="496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7"/>
    </row>
    <row r="304" spans="2:13" s="496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7"/>
    </row>
    <row r="305" spans="2:13" s="496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7"/>
    </row>
    <row r="306" spans="2:13" s="496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7"/>
    </row>
    <row r="307" spans="2:13" s="496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7"/>
    </row>
    <row r="308" spans="2:13" s="496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7"/>
    </row>
    <row r="309" spans="2:13" s="496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7"/>
    </row>
    <row r="310" spans="2:13" s="496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7"/>
    </row>
    <row r="311" spans="2:13" s="496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7"/>
    </row>
    <row r="312" spans="2:13" s="496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7"/>
    </row>
    <row r="313" spans="2:13" s="496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7"/>
    </row>
    <row r="314" spans="2:13" s="496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7"/>
    </row>
    <row r="315" spans="2:13" s="496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7"/>
    </row>
    <row r="316" spans="2:13" s="496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7"/>
    </row>
    <row r="317" spans="2:13" s="496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7"/>
    </row>
    <row r="318" spans="2:13" s="496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7"/>
    </row>
    <row r="319" spans="2:13" s="496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7"/>
    </row>
    <row r="320" spans="2:13" s="496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7"/>
    </row>
    <row r="321" spans="2:13" s="496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7"/>
    </row>
    <row r="322" spans="2:13" s="496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7"/>
    </row>
    <row r="323" spans="2:13" s="496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7"/>
    </row>
    <row r="324" spans="2:13" s="496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7"/>
    </row>
    <row r="325" spans="2:13" s="496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7"/>
    </row>
    <row r="326" spans="2:13" s="496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7"/>
    </row>
    <row r="327" spans="2:13" s="496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7"/>
    </row>
    <row r="328" spans="2:13" s="496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7"/>
    </row>
    <row r="329" spans="2:13" s="496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7"/>
    </row>
    <row r="330" spans="2:13" s="496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7"/>
    </row>
    <row r="331" spans="2:13" s="496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7"/>
    </row>
    <row r="332" spans="2:13" s="496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7"/>
    </row>
    <row r="333" spans="2:13" s="496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7"/>
    </row>
    <row r="334" spans="2:13" s="496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7"/>
    </row>
    <row r="335" spans="2:13" s="496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7"/>
    </row>
    <row r="336" spans="2:13" s="496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7"/>
    </row>
    <row r="337" spans="2:13" s="496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7"/>
    </row>
    <row r="338" spans="2:13" s="496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7"/>
    </row>
    <row r="339" spans="2:13" s="496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7"/>
    </row>
    <row r="340" spans="2:13" s="496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7"/>
    </row>
    <row r="341" spans="2:13" s="496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7"/>
    </row>
    <row r="342" spans="2:13" s="496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7"/>
    </row>
    <row r="343" spans="2:13" s="496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7"/>
    </row>
    <row r="344" spans="2:13" s="496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7"/>
    </row>
    <row r="345" spans="2:13" s="496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7"/>
    </row>
    <row r="346" spans="2:13" s="496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7"/>
    </row>
    <row r="347" spans="2:13" s="496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7"/>
    </row>
    <row r="348" spans="2:13" s="496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7"/>
    </row>
    <row r="349" spans="2:13" s="496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7"/>
    </row>
    <row r="350" spans="2:13" s="496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7"/>
    </row>
    <row r="351" spans="2:13" s="496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7"/>
    </row>
    <row r="352" spans="2:13" s="496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7"/>
    </row>
    <row r="353" spans="2:13" s="496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7"/>
    </row>
    <row r="354" spans="2:13" s="496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7"/>
    </row>
    <row r="355" spans="2:13" s="496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7"/>
    </row>
    <row r="356" spans="2:13" s="496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7"/>
    </row>
    <row r="357" spans="2:13" s="496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7"/>
    </row>
    <row r="358" spans="2:13" s="496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7"/>
    </row>
    <row r="359" spans="2:13" s="496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7"/>
    </row>
    <row r="360" spans="2:13" s="496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7"/>
    </row>
    <row r="361" spans="2:13" s="496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7"/>
    </row>
    <row r="362" spans="2:13" s="496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7"/>
    </row>
    <row r="363" spans="2:13" s="496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7"/>
    </row>
    <row r="364" spans="2:13" s="496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7"/>
    </row>
    <row r="365" spans="2:13" s="496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7"/>
    </row>
    <row r="366" spans="2:13" s="496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7"/>
    </row>
    <row r="367" spans="2:13" s="496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7"/>
    </row>
    <row r="368" spans="2:13" s="496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7"/>
    </row>
    <row r="369" spans="2:13" s="496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7"/>
    </row>
    <row r="370" spans="2:13" s="496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7"/>
    </row>
    <row r="371" spans="2:13" s="496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7"/>
    </row>
    <row r="372" spans="2:13" s="496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7"/>
    </row>
    <row r="373" spans="2:13" s="496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7"/>
    </row>
    <row r="374" spans="2:13" s="496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7"/>
    </row>
    <row r="375" spans="2:13" s="496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7"/>
    </row>
    <row r="376" spans="2:13" s="496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7"/>
    </row>
    <row r="377" spans="2:13" s="496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7"/>
    </row>
    <row r="378" spans="2:13" s="496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7"/>
    </row>
    <row r="379" spans="2:13" s="496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7"/>
    </row>
    <row r="380" spans="2:13" s="496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7"/>
    </row>
    <row r="381" spans="2:13" s="496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7"/>
    </row>
    <row r="382" spans="2:13" s="496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7"/>
    </row>
    <row r="383" spans="2:13" s="496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7"/>
    </row>
    <row r="384" spans="2:13" s="496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7"/>
    </row>
    <row r="385" spans="2:13" s="496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7"/>
    </row>
    <row r="386" spans="2:13" s="496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7"/>
    </row>
    <row r="387" spans="2:13" s="496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7"/>
    </row>
    <row r="388" spans="2:13" s="496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7"/>
    </row>
    <row r="389" spans="2:13" s="496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7"/>
    </row>
    <row r="390" spans="2:13" s="496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7"/>
    </row>
    <row r="391" spans="2:13" s="496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7"/>
    </row>
    <row r="392" spans="2:13" s="496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7"/>
    </row>
    <row r="393" spans="2:13" s="496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7"/>
    </row>
    <row r="394" spans="2:13" s="496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7"/>
    </row>
    <row r="395" spans="2:13" s="496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7"/>
    </row>
    <row r="396" spans="2:13" s="496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7"/>
    </row>
    <row r="397" spans="2:13" s="496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7"/>
    </row>
    <row r="398" spans="2:13" s="496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7"/>
    </row>
    <row r="399" spans="2:13" s="496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7"/>
    </row>
    <row r="400" spans="2:13" s="496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7"/>
    </row>
    <row r="401" spans="2:13" s="496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7"/>
    </row>
    <row r="402" spans="2:13" s="496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7"/>
    </row>
    <row r="403" spans="2:13" s="496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7"/>
    </row>
    <row r="404" spans="2:13" s="496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7"/>
    </row>
    <row r="405" spans="2:13" s="496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7"/>
    </row>
    <row r="406" spans="2:13" s="496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7"/>
    </row>
    <row r="407" spans="2:13" s="496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7"/>
    </row>
    <row r="408" spans="2:13" s="496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7"/>
    </row>
    <row r="409" spans="2:13" s="496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7"/>
    </row>
    <row r="410" spans="2:13" s="496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7"/>
    </row>
    <row r="411" spans="2:13" s="496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7"/>
    </row>
    <row r="412" spans="2:13" s="496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7"/>
    </row>
    <row r="413" spans="2:13" s="496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7"/>
    </row>
    <row r="414" spans="2:13" s="496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7"/>
    </row>
    <row r="415" spans="2:13" s="496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7"/>
    </row>
    <row r="416" spans="2:13" s="496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7"/>
    </row>
    <row r="417" spans="2:13" s="496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7"/>
    </row>
    <row r="418" spans="2:13" s="496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7"/>
    </row>
    <row r="419" spans="2:13" s="496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7"/>
    </row>
    <row r="420" spans="2:13" s="496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7"/>
    </row>
    <row r="421" spans="2:13" s="496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7"/>
    </row>
    <row r="422" spans="2:13" s="496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7"/>
    </row>
    <row r="423" spans="2:13" s="496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7"/>
    </row>
    <row r="424" spans="2:13" s="496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7"/>
    </row>
    <row r="425" spans="2:13" s="496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7"/>
    </row>
    <row r="426" spans="2:13" s="496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7"/>
    </row>
    <row r="427" spans="2:13" s="496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7"/>
    </row>
    <row r="428" spans="2:13" s="496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7"/>
    </row>
    <row r="429" spans="2:13" s="496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7"/>
    </row>
    <row r="430" spans="2:13" s="496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7"/>
    </row>
    <row r="431" spans="2:13" s="496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7"/>
    </row>
    <row r="432" spans="2:13" s="496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7"/>
    </row>
    <row r="433" spans="2:13" s="496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7"/>
    </row>
    <row r="434" spans="2:13" s="496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7"/>
    </row>
    <row r="435" spans="2:13" s="496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7"/>
    </row>
    <row r="436" spans="2:13" s="496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7"/>
    </row>
    <row r="437" spans="2:13" s="496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7"/>
    </row>
    <row r="438" spans="2:13" s="496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7"/>
    </row>
    <row r="439" spans="2:13" s="496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7"/>
    </row>
    <row r="440" spans="2:13" s="496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7"/>
    </row>
    <row r="441" spans="2:13" s="496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7"/>
    </row>
    <row r="442" spans="2:13" s="496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7"/>
    </row>
    <row r="443" spans="2:13" s="496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7"/>
    </row>
    <row r="444" spans="2:13" s="496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7"/>
    </row>
    <row r="445" spans="2:13" s="496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7"/>
    </row>
    <row r="446" spans="2:13" s="496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7"/>
    </row>
    <row r="447" spans="2:13" s="496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7"/>
    </row>
    <row r="448" spans="2:13" s="496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7"/>
    </row>
    <row r="449" spans="2:13" s="496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7"/>
    </row>
    <row r="450" spans="2:13" s="496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7"/>
    </row>
    <row r="451" spans="2:13" s="496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7"/>
    </row>
    <row r="452" spans="2:13" s="496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7"/>
    </row>
    <row r="453" spans="2:13" s="496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7"/>
    </row>
    <row r="454" spans="2:13" s="496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7"/>
    </row>
    <row r="455" spans="2:13" s="496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7"/>
    </row>
    <row r="456" spans="2:13" s="496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7"/>
    </row>
    <row r="457" spans="2:13" s="496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7"/>
    </row>
    <row r="458" spans="2:13" s="496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7"/>
    </row>
    <row r="459" spans="2:13" s="496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7"/>
    </row>
    <row r="460" spans="2:13" s="496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7"/>
    </row>
    <row r="461" spans="2:13" s="496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7"/>
    </row>
    <row r="462" spans="2:13" s="496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7"/>
    </row>
    <row r="463" spans="2:13" s="496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7"/>
    </row>
    <row r="464" spans="2:13" s="496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7"/>
    </row>
    <row r="465" spans="2:13" s="496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7"/>
    </row>
    <row r="466" spans="2:13" s="496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7"/>
    </row>
    <row r="467" spans="2:13" s="496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7"/>
    </row>
    <row r="468" spans="2:13" s="496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7"/>
    </row>
    <row r="469" spans="2:13" s="496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7"/>
    </row>
    <row r="470" spans="2:13" s="496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7"/>
    </row>
    <row r="471" spans="2:13" s="496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7"/>
    </row>
    <row r="472" spans="2:13" s="496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7"/>
    </row>
    <row r="473" spans="2:13" s="496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7"/>
    </row>
    <row r="474" spans="2:13" s="496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7"/>
    </row>
    <row r="475" spans="2:13" s="496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7"/>
    </row>
    <row r="476" spans="2:13" s="496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7"/>
    </row>
    <row r="477" spans="2:13" s="496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7"/>
    </row>
    <row r="478" spans="2:13" s="496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7"/>
    </row>
    <row r="479" spans="2:13" s="496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7"/>
    </row>
    <row r="480" spans="2:13" s="496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7"/>
    </row>
    <row r="481" spans="2:13" s="496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7"/>
    </row>
    <row r="482" spans="2:13" s="496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7"/>
    </row>
    <row r="483" spans="2:13" s="496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7"/>
    </row>
    <row r="484" spans="2:13" s="496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7"/>
    </row>
    <row r="485" spans="2:13" s="496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7"/>
    </row>
    <row r="486" spans="2:13" s="496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7"/>
    </row>
    <row r="487" spans="2:13" s="496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7"/>
    </row>
    <row r="488" spans="2:13" s="496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7"/>
    </row>
    <row r="489" spans="2:13" s="496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7"/>
    </row>
    <row r="490" spans="2:13" s="496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7"/>
    </row>
    <row r="491" spans="2:13" s="496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7"/>
    </row>
    <row r="492" spans="2:13" s="496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7"/>
    </row>
    <row r="493" spans="2:13" s="496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7"/>
    </row>
    <row r="494" spans="2:13" s="496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7"/>
    </row>
    <row r="495" spans="2:13" s="496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7"/>
    </row>
    <row r="496" spans="2:13" s="496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7"/>
    </row>
    <row r="497" spans="1:14" s="496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7"/>
    </row>
    <row r="498" spans="1:14" s="496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7"/>
    </row>
    <row r="499" spans="1:14" s="496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3"/>
    </row>
    <row r="500" spans="1:14" s="496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3"/>
    </row>
    <row r="501" spans="1:14" s="170" customFormat="1" ht="15.75" customHeight="1">
      <c r="A501" s="4"/>
      <c r="B501" s="498"/>
      <c r="C501" s="491"/>
      <c r="D501" s="491"/>
      <c r="E501" s="492"/>
      <c r="F501" s="492"/>
      <c r="G501" s="492"/>
      <c r="H501" s="493"/>
      <c r="I501" s="493"/>
      <c r="J501" s="495"/>
      <c r="K501" s="2"/>
      <c r="L501" s="2"/>
      <c r="M501" s="3"/>
      <c r="N501" s="2"/>
    </row>
    <row r="502" spans="1:14" s="170" customFormat="1" ht="15.75" customHeight="1">
      <c r="A502" s="4"/>
      <c r="B502" s="498"/>
      <c r="C502" s="491"/>
      <c r="D502" s="491"/>
      <c r="E502" s="492"/>
      <c r="F502" s="492"/>
      <c r="G502" s="492"/>
      <c r="H502" s="493"/>
      <c r="I502" s="493"/>
      <c r="J502" s="495"/>
      <c r="K502" s="2"/>
      <c r="L502" s="2"/>
      <c r="M502" s="3"/>
      <c r="N502" s="2"/>
    </row>
    <row r="503" spans="1:14" s="170" customFormat="1" ht="15.75" customHeight="1">
      <c r="A503" s="4"/>
      <c r="B503" s="498"/>
      <c r="C503" s="491"/>
      <c r="D503" s="491"/>
      <c r="E503" s="492"/>
      <c r="F503" s="492"/>
      <c r="G503" s="492"/>
      <c r="H503" s="493"/>
      <c r="I503" s="493"/>
      <c r="J503" s="495"/>
      <c r="K503" s="2"/>
      <c r="L503" s="2"/>
      <c r="M503" s="3"/>
      <c r="N503" s="2"/>
    </row>
    <row r="504" spans="1:14" s="170" customFormat="1" ht="15.75" customHeight="1">
      <c r="A504" s="4"/>
      <c r="B504" s="498"/>
      <c r="C504" s="491"/>
      <c r="D504" s="491"/>
      <c r="E504" s="492"/>
      <c r="F504" s="492"/>
      <c r="G504" s="492"/>
      <c r="H504" s="493"/>
      <c r="I504" s="493"/>
      <c r="J504" s="495"/>
      <c r="K504" s="2"/>
      <c r="L504" s="2"/>
      <c r="M504" s="3"/>
      <c r="N504" s="2"/>
    </row>
    <row r="505" spans="1:14" s="170" customFormat="1" ht="15.75" customHeight="1">
      <c r="A505" s="4"/>
      <c r="B505" s="498"/>
      <c r="C505" s="491"/>
      <c r="D505" s="491"/>
      <c r="E505" s="492"/>
      <c r="F505" s="492"/>
      <c r="G505" s="492"/>
      <c r="H505" s="493"/>
      <c r="I505" s="493"/>
      <c r="J505" s="495"/>
      <c r="K505" s="2"/>
      <c r="L505" s="2"/>
      <c r="M505" s="3"/>
      <c r="N505" s="2"/>
    </row>
    <row r="506" spans="1:14" s="170" customFormat="1" ht="15.75" customHeight="1">
      <c r="A506" s="4"/>
      <c r="B506" s="498"/>
      <c r="C506" s="491"/>
      <c r="D506" s="491"/>
      <c r="E506" s="492"/>
      <c r="F506" s="492"/>
      <c r="G506" s="492"/>
      <c r="H506" s="493"/>
      <c r="I506" s="493"/>
      <c r="J506" s="495"/>
      <c r="K506" s="2"/>
      <c r="L506" s="2"/>
      <c r="M506" s="3"/>
      <c r="N506" s="2"/>
    </row>
    <row r="507" spans="1:14" s="170" customFormat="1" ht="15.75" customHeight="1">
      <c r="A507" s="4"/>
      <c r="B507" s="490"/>
      <c r="C507" s="491"/>
      <c r="D507" s="491"/>
      <c r="E507" s="492"/>
      <c r="F507" s="492"/>
      <c r="G507" s="492"/>
      <c r="H507" s="493"/>
      <c r="I507" s="493"/>
      <c r="J507" s="495"/>
      <c r="K507" s="2"/>
      <c r="L507" s="2"/>
      <c r="M507" s="3"/>
      <c r="N507" s="2"/>
    </row>
    <row r="508" spans="1:14" s="170" customFormat="1" ht="15.75" customHeight="1">
      <c r="A508" s="4"/>
      <c r="B508" s="490"/>
      <c r="C508" s="2"/>
      <c r="D508" s="2"/>
      <c r="E508" s="2"/>
      <c r="F508" s="2"/>
      <c r="G508" s="2"/>
      <c r="H508" s="464"/>
      <c r="I508" s="464"/>
      <c r="J508" s="500"/>
      <c r="K508" s="2"/>
      <c r="L508" s="2"/>
      <c r="M508" s="3"/>
      <c r="N508" s="2"/>
    </row>
    <row r="509" spans="1:14" s="170" customFormat="1" ht="15.75" customHeight="1">
      <c r="A509" s="4"/>
      <c r="B509" s="490"/>
      <c r="C509" s="2"/>
      <c r="D509" s="2"/>
      <c r="E509" s="2"/>
      <c r="F509" s="2"/>
      <c r="G509" s="2"/>
      <c r="H509" s="464"/>
      <c r="I509" s="464"/>
      <c r="J509" s="500"/>
      <c r="K509" s="2"/>
      <c r="L509" s="2"/>
      <c r="M509" s="3"/>
      <c r="N509" s="2"/>
    </row>
    <row r="510" spans="1:14" s="170" customFormat="1" ht="15.75" customHeight="1">
      <c r="A510" s="4"/>
      <c r="B510" s="490"/>
      <c r="C510" s="2"/>
      <c r="D510" s="2"/>
      <c r="E510" s="2"/>
      <c r="F510" s="2"/>
      <c r="G510" s="2"/>
      <c r="H510" s="464"/>
      <c r="I510" s="464"/>
      <c r="J510" s="500"/>
      <c r="K510" s="2"/>
      <c r="L510" s="2"/>
      <c r="M510" s="3"/>
      <c r="N510" s="2"/>
    </row>
    <row r="511" spans="1:14" s="170" customFormat="1" ht="15.75" customHeight="1">
      <c r="A511" s="4"/>
      <c r="B511" s="490"/>
      <c r="C511" s="2"/>
      <c r="D511" s="2"/>
      <c r="E511" s="2"/>
      <c r="F511" s="2"/>
      <c r="G511" s="2"/>
      <c r="H511" s="464"/>
      <c r="I511" s="464"/>
      <c r="J511" s="500"/>
      <c r="K511" s="2"/>
      <c r="L511" s="2"/>
      <c r="M511" s="3"/>
      <c r="N511" s="2"/>
    </row>
    <row r="512" spans="1:14" s="170" customFormat="1" ht="15.75" customHeight="1">
      <c r="A512" s="4"/>
      <c r="B512" s="490"/>
      <c r="C512" s="2"/>
      <c r="D512" s="2"/>
      <c r="E512" s="2"/>
      <c r="F512" s="2"/>
      <c r="G512" s="2"/>
      <c r="H512" s="464"/>
      <c r="I512" s="464"/>
      <c r="J512" s="500"/>
      <c r="K512" s="2"/>
      <c r="L512" s="2"/>
      <c r="M512" s="3"/>
      <c r="N512" s="2"/>
    </row>
    <row r="513" spans="1:14" s="170" customFormat="1" ht="15.75" customHeight="1">
      <c r="A513" s="4"/>
      <c r="B513" s="490"/>
      <c r="C513" s="2"/>
      <c r="D513" s="2"/>
      <c r="E513" s="2"/>
      <c r="F513" s="2"/>
      <c r="G513" s="2"/>
      <c r="H513" s="464"/>
      <c r="I513" s="464"/>
      <c r="J513" s="500"/>
      <c r="K513" s="2"/>
      <c r="L513" s="2"/>
      <c r="M513" s="3"/>
      <c r="N513" s="2"/>
    </row>
    <row r="514" spans="1:14" s="170" customFormat="1" ht="15.75" customHeight="1">
      <c r="A514" s="4"/>
      <c r="B514" s="490"/>
      <c r="C514" s="2"/>
      <c r="D514" s="2"/>
      <c r="E514" s="2"/>
      <c r="F514" s="2"/>
      <c r="G514" s="2"/>
      <c r="H514" s="464"/>
      <c r="I514" s="464"/>
      <c r="J514" s="500"/>
      <c r="K514" s="2"/>
      <c r="L514" s="2"/>
      <c r="M514" s="3"/>
      <c r="N514" s="2"/>
    </row>
    <row r="515" spans="1:14" s="170" customFormat="1" ht="15.75" customHeight="1">
      <c r="A515" s="4"/>
      <c r="B515" s="490"/>
      <c r="C515" s="2"/>
      <c r="D515" s="2"/>
      <c r="E515" s="2"/>
      <c r="F515" s="2"/>
      <c r="G515" s="2"/>
      <c r="H515" s="464"/>
      <c r="I515" s="464"/>
      <c r="J515" s="500"/>
      <c r="K515" s="2"/>
      <c r="L515" s="2"/>
      <c r="M515" s="3"/>
      <c r="N515" s="2"/>
    </row>
    <row r="516" spans="1:14" s="170" customFormat="1" ht="15.75" customHeight="1">
      <c r="A516" s="4"/>
      <c r="B516" s="490"/>
      <c r="C516" s="2"/>
      <c r="D516" s="2"/>
      <c r="E516" s="2"/>
      <c r="F516" s="2"/>
      <c r="G516" s="2"/>
      <c r="H516" s="464"/>
      <c r="I516" s="464"/>
      <c r="J516" s="500"/>
      <c r="K516" s="2"/>
      <c r="L516" s="2"/>
      <c r="M516" s="3"/>
      <c r="N516" s="2"/>
    </row>
    <row r="517" spans="1:14" s="170" customFormat="1" ht="15.75" customHeight="1">
      <c r="A517" s="4"/>
      <c r="B517" s="490"/>
      <c r="C517" s="2"/>
      <c r="D517" s="2"/>
      <c r="E517" s="2"/>
      <c r="F517" s="2"/>
      <c r="G517" s="2"/>
      <c r="H517" s="464"/>
      <c r="I517" s="464"/>
      <c r="J517" s="500"/>
      <c r="K517" s="2"/>
      <c r="L517" s="2"/>
      <c r="M517" s="3"/>
      <c r="N517" s="2"/>
    </row>
    <row r="518" spans="1:14" s="170" customFormat="1" ht="15.75" customHeight="1">
      <c r="A518" s="4"/>
      <c r="B518" s="490"/>
      <c r="C518" s="2"/>
      <c r="D518" s="2"/>
      <c r="E518" s="2"/>
      <c r="F518" s="2"/>
      <c r="G518" s="2"/>
      <c r="H518" s="464"/>
      <c r="I518" s="464"/>
      <c r="J518" s="500"/>
      <c r="K518" s="2"/>
      <c r="L518" s="2"/>
      <c r="M518" s="3"/>
      <c r="N518" s="2"/>
    </row>
    <row r="519" spans="1:14" s="170" customFormat="1" ht="15.75" customHeight="1">
      <c r="A519" s="4"/>
      <c r="B519" s="490"/>
      <c r="C519" s="2"/>
      <c r="D519" s="2"/>
      <c r="E519" s="2"/>
      <c r="F519" s="2"/>
      <c r="G519" s="2"/>
      <c r="H519" s="464"/>
      <c r="I519" s="464"/>
      <c r="J519" s="500"/>
      <c r="K519" s="2"/>
      <c r="L519" s="2"/>
      <c r="M519" s="3"/>
      <c r="N519" s="2"/>
    </row>
    <row r="520" spans="1:14" s="170" customFormat="1" ht="15.75" customHeight="1">
      <c r="A520" s="4"/>
      <c r="B520" s="490"/>
      <c r="C520" s="2"/>
      <c r="D520" s="2"/>
      <c r="E520" s="2"/>
      <c r="F520" s="2"/>
      <c r="G520" s="2"/>
      <c r="H520" s="464"/>
      <c r="I520" s="464"/>
      <c r="J520" s="500"/>
      <c r="K520" s="2"/>
      <c r="L520" s="2"/>
      <c r="M520" s="3"/>
      <c r="N520" s="2"/>
    </row>
    <row r="521" spans="1:14" s="170" customFormat="1" ht="15.75" customHeight="1">
      <c r="A521" s="4"/>
      <c r="B521" s="490"/>
      <c r="C521" s="2"/>
      <c r="D521" s="2"/>
      <c r="E521" s="2"/>
      <c r="F521" s="2"/>
      <c r="G521" s="2"/>
      <c r="H521" s="464"/>
      <c r="I521" s="464"/>
      <c r="J521" s="500"/>
      <c r="K521" s="2"/>
      <c r="L521" s="2"/>
      <c r="M521" s="3"/>
      <c r="N521" s="2"/>
    </row>
    <row r="522" spans="1:14" s="170" customFormat="1" ht="15.75" customHeight="1">
      <c r="A522" s="4"/>
      <c r="B522" s="490"/>
      <c r="C522" s="2"/>
      <c r="D522" s="2"/>
      <c r="E522" s="2"/>
      <c r="F522" s="2"/>
      <c r="G522" s="2"/>
      <c r="H522" s="464"/>
      <c r="I522" s="464"/>
      <c r="J522" s="500"/>
      <c r="K522" s="2"/>
      <c r="L522" s="2"/>
      <c r="M522" s="3"/>
      <c r="N522" s="2"/>
    </row>
    <row r="523" spans="1:14" s="170" customFormat="1" ht="15.75" customHeight="1">
      <c r="A523" s="4"/>
      <c r="B523" s="490"/>
      <c r="C523" s="2"/>
      <c r="D523" s="2"/>
      <c r="E523" s="2"/>
      <c r="F523" s="2"/>
      <c r="G523" s="2"/>
      <c r="H523" s="464"/>
      <c r="I523" s="464"/>
      <c r="J523" s="500"/>
      <c r="K523" s="2"/>
      <c r="L523" s="2"/>
      <c r="M523" s="3"/>
      <c r="N523" s="2"/>
    </row>
    <row r="524" spans="1:14" s="170" customFormat="1" ht="15.75" customHeight="1">
      <c r="A524" s="4"/>
      <c r="B524" s="490"/>
      <c r="C524" s="2"/>
      <c r="D524" s="2"/>
      <c r="E524" s="2"/>
      <c r="F524" s="2"/>
      <c r="G524" s="2"/>
      <c r="H524" s="464"/>
      <c r="I524" s="464"/>
      <c r="J524" s="500"/>
      <c r="K524" s="2"/>
      <c r="L524" s="2"/>
      <c r="M524" s="3"/>
      <c r="N524" s="2"/>
    </row>
    <row r="525" spans="1:14" s="170" customFormat="1" ht="15.75" customHeight="1">
      <c r="A525" s="4"/>
      <c r="B525" s="490"/>
      <c r="C525" s="2"/>
      <c r="D525" s="2"/>
      <c r="E525" s="2"/>
      <c r="F525" s="2"/>
      <c r="G525" s="2"/>
      <c r="H525" s="464"/>
      <c r="I525" s="464"/>
      <c r="J525" s="500"/>
      <c r="K525" s="2"/>
      <c r="L525" s="2"/>
      <c r="M525" s="3"/>
      <c r="N525" s="2"/>
    </row>
    <row r="526" spans="1:14" s="170" customFormat="1" ht="15.75" customHeight="1">
      <c r="A526" s="4"/>
      <c r="B526" s="490"/>
      <c r="C526" s="2"/>
      <c r="D526" s="2"/>
      <c r="E526" s="2"/>
      <c r="F526" s="2"/>
      <c r="G526" s="2"/>
      <c r="H526" s="464"/>
      <c r="I526" s="464"/>
      <c r="J526" s="500"/>
      <c r="K526" s="2"/>
      <c r="L526" s="2"/>
      <c r="M526" s="3"/>
      <c r="N526" s="2"/>
    </row>
    <row r="527" spans="1:14" s="170" customFormat="1" ht="15.75" customHeight="1">
      <c r="A527" s="4"/>
      <c r="B527" s="490"/>
      <c r="C527" s="2"/>
      <c r="D527" s="2"/>
      <c r="E527" s="2"/>
      <c r="F527" s="2"/>
      <c r="G527" s="2"/>
      <c r="H527" s="464"/>
      <c r="I527" s="464"/>
      <c r="J527" s="500"/>
      <c r="K527" s="2"/>
      <c r="L527" s="2"/>
      <c r="M527" s="3"/>
      <c r="N527" s="2"/>
    </row>
    <row r="528" spans="1:14" s="170" customFormat="1" ht="15.75" customHeight="1">
      <c r="A528" s="4"/>
      <c r="B528" s="490"/>
      <c r="C528" s="2"/>
      <c r="D528" s="2"/>
      <c r="E528" s="2"/>
      <c r="F528" s="2"/>
      <c r="G528" s="2"/>
      <c r="H528" s="464"/>
      <c r="I528" s="464"/>
      <c r="J528" s="500"/>
      <c r="K528" s="2"/>
      <c r="L528" s="2"/>
      <c r="M528" s="3"/>
      <c r="N528" s="2"/>
    </row>
    <row r="529" spans="1:14" s="170" customFormat="1" ht="15.75" customHeight="1">
      <c r="A529" s="4"/>
      <c r="B529" s="490"/>
      <c r="C529" s="2"/>
      <c r="D529" s="2"/>
      <c r="E529" s="2"/>
      <c r="F529" s="2"/>
      <c r="G529" s="2"/>
      <c r="H529" s="464"/>
      <c r="I529" s="464"/>
      <c r="J529" s="500"/>
      <c r="K529" s="2"/>
      <c r="L529" s="2"/>
      <c r="M529" s="3"/>
      <c r="N529" s="2"/>
    </row>
    <row r="530" spans="1:14" s="170" customFormat="1" ht="15.75" customHeight="1">
      <c r="A530" s="4"/>
      <c r="B530" s="490"/>
      <c r="C530" s="2"/>
      <c r="D530" s="2"/>
      <c r="E530" s="2"/>
      <c r="F530" s="2"/>
      <c r="G530" s="2"/>
      <c r="H530" s="464"/>
      <c r="I530" s="464"/>
      <c r="J530" s="500"/>
      <c r="K530" s="2"/>
      <c r="L530" s="2"/>
      <c r="M530" s="3"/>
      <c r="N530" s="2"/>
    </row>
    <row r="531" spans="1:14" s="170" customFormat="1" ht="15.75" customHeight="1">
      <c r="A531" s="4"/>
      <c r="B531" s="490"/>
      <c r="C531" s="2"/>
      <c r="D531" s="2"/>
      <c r="E531" s="2"/>
      <c r="F531" s="2"/>
      <c r="G531" s="2"/>
      <c r="H531" s="464"/>
      <c r="I531" s="464"/>
      <c r="J531" s="500"/>
      <c r="K531" s="2"/>
      <c r="L531" s="2"/>
      <c r="M531" s="3"/>
      <c r="N531" s="2"/>
    </row>
    <row r="532" spans="1:14" s="170" customFormat="1" ht="15.75" customHeight="1">
      <c r="A532" s="4"/>
      <c r="B532" s="490"/>
      <c r="C532" s="2"/>
      <c r="D532" s="2"/>
      <c r="E532" s="2"/>
      <c r="F532" s="2"/>
      <c r="G532" s="2"/>
      <c r="H532" s="464"/>
      <c r="I532" s="464"/>
      <c r="J532" s="500"/>
      <c r="K532" s="2"/>
      <c r="L532" s="2"/>
      <c r="M532" s="3"/>
      <c r="N532" s="2"/>
    </row>
    <row r="533" spans="1:14" s="170" customFormat="1" ht="15.75" customHeight="1">
      <c r="A533" s="4"/>
      <c r="B533" s="490"/>
      <c r="C533" s="2"/>
      <c r="D533" s="2"/>
      <c r="E533" s="2"/>
      <c r="F533" s="2"/>
      <c r="G533" s="2"/>
      <c r="H533" s="464"/>
      <c r="I533" s="464"/>
      <c r="J533" s="500"/>
      <c r="K533" s="2"/>
      <c r="L533" s="2"/>
      <c r="M533" s="3"/>
      <c r="N533" s="2"/>
    </row>
    <row r="534" spans="1:14" s="170" customFormat="1" ht="15.75" customHeight="1">
      <c r="A534" s="4"/>
      <c r="B534" s="490"/>
      <c r="C534" s="2"/>
      <c r="D534" s="2"/>
      <c r="E534" s="2"/>
      <c r="F534" s="2"/>
      <c r="G534" s="2"/>
      <c r="H534" s="464"/>
      <c r="I534" s="464"/>
      <c r="J534" s="500"/>
      <c r="K534" s="2"/>
      <c r="L534" s="2"/>
      <c r="M534" s="3"/>
      <c r="N534" s="2"/>
    </row>
    <row r="535" spans="1:14" s="170" customFormat="1" ht="15.75" customHeight="1">
      <c r="A535" s="4"/>
      <c r="B535" s="490"/>
      <c r="C535" s="2"/>
      <c r="D535" s="2"/>
      <c r="E535" s="2"/>
      <c r="F535" s="2"/>
      <c r="G535" s="2"/>
      <c r="H535" s="464"/>
      <c r="I535" s="464"/>
      <c r="J535" s="500"/>
      <c r="K535" s="2"/>
      <c r="L535" s="2"/>
      <c r="M535" s="3"/>
      <c r="N535" s="2"/>
    </row>
    <row r="536" spans="1:14" s="170" customFormat="1" ht="15.75" customHeight="1">
      <c r="A536" s="4"/>
      <c r="B536" s="490"/>
      <c r="C536" s="2"/>
      <c r="D536" s="2"/>
      <c r="E536" s="2"/>
      <c r="F536" s="2"/>
      <c r="G536" s="2"/>
      <c r="H536" s="464"/>
      <c r="I536" s="464"/>
      <c r="J536" s="500"/>
      <c r="K536" s="2"/>
      <c r="L536" s="2"/>
      <c r="M536" s="3"/>
      <c r="N536" s="2"/>
    </row>
    <row r="537" spans="1:14" s="170" customFormat="1" ht="15.75" customHeight="1">
      <c r="A537" s="4"/>
      <c r="B537" s="490"/>
      <c r="C537" s="2"/>
      <c r="D537" s="2"/>
      <c r="E537" s="2"/>
      <c r="F537" s="2"/>
      <c r="G537" s="2"/>
      <c r="H537" s="464"/>
      <c r="I537" s="464"/>
      <c r="J537" s="500"/>
      <c r="K537" s="2"/>
      <c r="L537" s="2"/>
      <c r="M537" s="3"/>
      <c r="N537" s="2"/>
    </row>
    <row r="538" spans="1:14" s="170" customFormat="1" ht="15.75" customHeight="1">
      <c r="A538" s="4"/>
      <c r="B538" s="490"/>
      <c r="C538" s="2"/>
      <c r="D538" s="2"/>
      <c r="E538" s="2"/>
      <c r="F538" s="2"/>
      <c r="G538" s="2"/>
      <c r="H538" s="464"/>
      <c r="I538" s="464"/>
      <c r="J538" s="500"/>
      <c r="K538" s="2"/>
      <c r="L538" s="2"/>
      <c r="M538" s="3"/>
      <c r="N538" s="2"/>
    </row>
    <row r="539" spans="1:14" s="170" customFormat="1" ht="15.75" customHeight="1">
      <c r="A539" s="4"/>
      <c r="B539" s="490"/>
      <c r="C539" s="2"/>
      <c r="D539" s="2"/>
      <c r="E539" s="2"/>
      <c r="F539" s="2"/>
      <c r="G539" s="2"/>
      <c r="H539" s="464"/>
      <c r="I539" s="464"/>
      <c r="J539" s="500"/>
      <c r="K539" s="2"/>
      <c r="L539" s="2"/>
      <c r="M539" s="3"/>
      <c r="N539" s="2"/>
    </row>
    <row r="540" spans="1:14" s="170" customFormat="1" ht="15.75" customHeight="1">
      <c r="A540" s="4"/>
      <c r="B540" s="490"/>
      <c r="C540" s="2"/>
      <c r="D540" s="2"/>
      <c r="E540" s="2"/>
      <c r="F540" s="2"/>
      <c r="G540" s="2"/>
      <c r="H540" s="464"/>
      <c r="I540" s="464"/>
      <c r="J540" s="500"/>
      <c r="K540" s="2"/>
      <c r="L540" s="2"/>
      <c r="M540" s="3"/>
      <c r="N540" s="2"/>
    </row>
    <row r="541" spans="1:14" s="170" customFormat="1" ht="15.75" customHeight="1">
      <c r="A541" s="4"/>
      <c r="B541" s="490"/>
      <c r="C541" s="2"/>
      <c r="D541" s="2"/>
      <c r="E541" s="2"/>
      <c r="F541" s="2"/>
      <c r="G541" s="2"/>
      <c r="H541" s="464"/>
      <c r="I541" s="464"/>
      <c r="J541" s="500"/>
      <c r="K541" s="2"/>
      <c r="L541" s="2"/>
      <c r="M541" s="3"/>
      <c r="N541" s="2"/>
    </row>
    <row r="542" spans="1:14" s="170" customFormat="1" ht="15.75" customHeight="1">
      <c r="A542" s="4"/>
      <c r="B542" s="490"/>
      <c r="C542" s="2"/>
      <c r="D542" s="2"/>
      <c r="E542" s="2"/>
      <c r="F542" s="2"/>
      <c r="G542" s="2"/>
      <c r="H542" s="464"/>
      <c r="I542" s="464"/>
      <c r="J542" s="500"/>
      <c r="K542" s="2"/>
      <c r="L542" s="2"/>
      <c r="M542" s="3"/>
      <c r="N542" s="2"/>
    </row>
    <row r="543" spans="1:14" s="170" customFormat="1" ht="15.75" customHeight="1">
      <c r="A543" s="4"/>
      <c r="B543" s="490"/>
      <c r="C543" s="2"/>
      <c r="D543" s="2"/>
      <c r="E543" s="2"/>
      <c r="F543" s="2"/>
      <c r="G543" s="2"/>
      <c r="H543" s="464"/>
      <c r="I543" s="464"/>
      <c r="J543" s="500"/>
      <c r="K543" s="2"/>
      <c r="L543" s="2"/>
      <c r="M543" s="3"/>
      <c r="N543" s="2"/>
    </row>
    <row r="544" spans="1:14" s="170" customFormat="1" ht="15.75" customHeight="1">
      <c r="A544" s="4"/>
      <c r="B544" s="490"/>
      <c r="C544" s="2"/>
      <c r="D544" s="2"/>
      <c r="E544" s="2"/>
      <c r="F544" s="2"/>
      <c r="G544" s="2"/>
      <c r="H544" s="464"/>
      <c r="I544" s="464"/>
      <c r="J544" s="500"/>
      <c r="K544" s="2"/>
      <c r="L544" s="2"/>
      <c r="M544" s="3"/>
      <c r="N544" s="2"/>
    </row>
    <row r="545" spans="1:14" s="170" customFormat="1" ht="15.75" customHeight="1">
      <c r="A545" s="4"/>
      <c r="B545" s="490"/>
      <c r="C545" s="2"/>
      <c r="D545" s="2"/>
      <c r="E545" s="2"/>
      <c r="F545" s="2"/>
      <c r="G545" s="2"/>
      <c r="H545" s="464"/>
      <c r="I545" s="464"/>
      <c r="J545" s="500"/>
      <c r="K545" s="2"/>
      <c r="L545" s="2"/>
      <c r="M545" s="3"/>
      <c r="N545" s="2"/>
    </row>
    <row r="546" spans="1:14" s="170" customFormat="1" ht="15.75" customHeight="1">
      <c r="A546" s="4"/>
      <c r="B546" s="490"/>
      <c r="C546" s="2"/>
      <c r="D546" s="2"/>
      <c r="E546" s="2"/>
      <c r="F546" s="2"/>
      <c r="G546" s="2"/>
      <c r="H546" s="464"/>
      <c r="I546" s="464"/>
      <c r="J546" s="500"/>
      <c r="K546" s="2"/>
      <c r="L546" s="2"/>
      <c r="M546" s="3"/>
      <c r="N546" s="2"/>
    </row>
    <row r="547" spans="1:14" s="170" customFormat="1" ht="15.75" customHeight="1">
      <c r="A547" s="4"/>
      <c r="B547" s="490"/>
      <c r="C547" s="2"/>
      <c r="D547" s="2"/>
      <c r="E547" s="2"/>
      <c r="F547" s="2"/>
      <c r="G547" s="2"/>
      <c r="H547" s="464"/>
      <c r="I547" s="464"/>
      <c r="J547" s="500"/>
      <c r="K547" s="2"/>
      <c r="L547" s="2"/>
      <c r="M547" s="3"/>
      <c r="N547" s="2"/>
    </row>
    <row r="548" spans="1:14" s="170" customFormat="1" ht="15.75" customHeight="1">
      <c r="A548" s="4"/>
      <c r="B548" s="490"/>
      <c r="C548" s="2"/>
      <c r="D548" s="2"/>
      <c r="E548" s="2"/>
      <c r="F548" s="2"/>
      <c r="G548" s="2"/>
      <c r="H548" s="464"/>
      <c r="I548" s="464"/>
      <c r="J548" s="500"/>
      <c r="K548" s="2"/>
      <c r="L548" s="2"/>
      <c r="M548" s="3"/>
      <c r="N548" s="2"/>
    </row>
    <row r="549" spans="1:14" s="170" customFormat="1" ht="15.75" customHeight="1">
      <c r="A549" s="4"/>
      <c r="B549" s="490"/>
      <c r="C549" s="2"/>
      <c r="D549" s="2"/>
      <c r="E549" s="2"/>
      <c r="F549" s="2"/>
      <c r="G549" s="2"/>
      <c r="H549" s="464"/>
      <c r="I549" s="464"/>
      <c r="J549" s="500"/>
      <c r="K549" s="2"/>
      <c r="L549" s="2"/>
      <c r="M549" s="3"/>
      <c r="N549" s="2"/>
    </row>
    <row r="550" spans="1:14" s="170" customFormat="1" ht="15.75" customHeight="1">
      <c r="A550" s="4"/>
      <c r="B550" s="490"/>
      <c r="C550" s="2"/>
      <c r="D550" s="2"/>
      <c r="E550" s="2"/>
      <c r="F550" s="2"/>
      <c r="G550" s="2"/>
      <c r="H550" s="464"/>
      <c r="I550" s="464"/>
      <c r="J550" s="500"/>
      <c r="K550" s="2"/>
      <c r="L550" s="2"/>
      <c r="M550" s="3"/>
      <c r="N550" s="2"/>
    </row>
    <row r="551" spans="1:14" s="170" customFormat="1" ht="15.75" customHeight="1">
      <c r="A551" s="4"/>
      <c r="B551" s="490"/>
      <c r="C551" s="2"/>
      <c r="D551" s="2"/>
      <c r="E551" s="2"/>
      <c r="F551" s="2"/>
      <c r="G551" s="2"/>
      <c r="H551" s="464"/>
      <c r="I551" s="464"/>
      <c r="J551" s="500"/>
      <c r="K551" s="2"/>
      <c r="L551" s="2"/>
      <c r="M551" s="3"/>
      <c r="N551" s="2"/>
    </row>
    <row r="552" spans="1:14" s="170" customFormat="1" ht="15.75" customHeight="1">
      <c r="A552" s="4"/>
      <c r="B552" s="490"/>
      <c r="C552" s="2"/>
      <c r="D552" s="2"/>
      <c r="E552" s="2"/>
      <c r="F552" s="2"/>
      <c r="G552" s="2"/>
      <c r="H552" s="464"/>
      <c r="I552" s="464"/>
      <c r="J552" s="500"/>
      <c r="K552" s="2"/>
      <c r="L552" s="2"/>
      <c r="M552" s="3"/>
      <c r="N552" s="2"/>
    </row>
    <row r="553" spans="1:14" s="170" customFormat="1" ht="15.75" customHeight="1">
      <c r="A553" s="4"/>
      <c r="B553" s="490"/>
      <c r="C553" s="2"/>
      <c r="D553" s="2"/>
      <c r="E553" s="2"/>
      <c r="F553" s="2"/>
      <c r="G553" s="2"/>
      <c r="H553" s="464"/>
      <c r="I553" s="464"/>
      <c r="J553" s="500"/>
      <c r="K553" s="2"/>
      <c r="L553" s="2"/>
      <c r="M553" s="3"/>
      <c r="N553" s="2"/>
    </row>
    <row r="554" spans="1:14" s="170" customFormat="1" ht="15.75" customHeight="1">
      <c r="A554" s="4"/>
      <c r="B554" s="498"/>
      <c r="C554" s="2"/>
      <c r="D554" s="2"/>
      <c r="E554" s="2"/>
      <c r="F554" s="2"/>
      <c r="G554" s="2"/>
      <c r="H554" s="464"/>
      <c r="I554" s="464"/>
      <c r="J554" s="500"/>
      <c r="K554" s="2"/>
      <c r="L554" s="2"/>
      <c r="M554" s="3"/>
      <c r="N554" s="2"/>
    </row>
    <row r="555" spans="1:14" s="170" customFormat="1" ht="15.75" customHeight="1">
      <c r="A555" s="4"/>
      <c r="B555" s="498"/>
      <c r="C555" s="491"/>
      <c r="D555" s="491"/>
      <c r="E555" s="492"/>
      <c r="F555" s="492"/>
      <c r="G555" s="492"/>
      <c r="H555" s="493"/>
      <c r="I555" s="493"/>
      <c r="J555" s="495"/>
      <c r="K555" s="2"/>
      <c r="L555" s="2"/>
      <c r="M555" s="3"/>
      <c r="N555" s="2"/>
    </row>
    <row r="556" spans="1:14" s="170" customFormat="1" ht="15.75" customHeight="1">
      <c r="A556" s="4"/>
      <c r="B556" s="498"/>
      <c r="C556" s="491"/>
      <c r="D556" s="491"/>
      <c r="E556" s="492"/>
      <c r="F556" s="492"/>
      <c r="G556" s="492"/>
      <c r="H556" s="493"/>
      <c r="I556" s="493"/>
      <c r="J556" s="495"/>
      <c r="K556" s="2"/>
      <c r="L556" s="2"/>
      <c r="M556" s="3"/>
      <c r="N556" s="2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01"/>
    </row>
    <row r="570" spans="1:14" s="502" customFormat="1" ht="18.75" customHeight="1">
      <c r="B570" s="498"/>
      <c r="C570" s="491"/>
      <c r="D570" s="491"/>
      <c r="E570" s="492"/>
      <c r="F570" s="492"/>
      <c r="G570" s="492"/>
      <c r="H570" s="493"/>
      <c r="I570" s="493"/>
      <c r="J570" s="495"/>
      <c r="K570" s="2"/>
      <c r="L570" s="2"/>
      <c r="M570" s="3"/>
      <c r="N570" s="2"/>
    </row>
    <row r="571" spans="1:14" s="2" customFormat="1" ht="15.75" customHeight="1">
      <c r="A571" s="4"/>
      <c r="B571" s="498"/>
      <c r="C571" s="491"/>
      <c r="D571" s="491"/>
      <c r="E571" s="492"/>
      <c r="F571" s="492"/>
      <c r="G571" s="492"/>
      <c r="H571" s="493"/>
      <c r="I571" s="493"/>
      <c r="J571" s="495"/>
      <c r="M571" s="3"/>
    </row>
    <row r="572" spans="1:14" s="2" customFormat="1" ht="15.75" customHeight="1">
      <c r="A572" s="4"/>
      <c r="B572" s="498"/>
      <c r="C572" s="491"/>
      <c r="D572" s="491"/>
      <c r="E572" s="492"/>
      <c r="F572" s="492"/>
      <c r="G572" s="492"/>
      <c r="H572" s="493"/>
      <c r="I572" s="493"/>
      <c r="J572" s="495"/>
      <c r="M572" s="3"/>
    </row>
    <row r="573" spans="1:14" s="2" customFormat="1" ht="15.75" customHeight="1">
      <c r="A573" s="4"/>
      <c r="B573" s="498"/>
      <c r="C573" s="491"/>
      <c r="D573" s="491"/>
      <c r="E573" s="492"/>
      <c r="F573" s="492"/>
      <c r="G573" s="492"/>
      <c r="H573" s="493"/>
      <c r="I573" s="493"/>
      <c r="J573" s="495"/>
      <c r="M573" s="3"/>
    </row>
    <row r="574" spans="1:14" s="2" customFormat="1" ht="15.75" customHeight="1">
      <c r="A574" s="4"/>
      <c r="B574" s="498"/>
      <c r="C574" s="491"/>
      <c r="D574" s="491"/>
      <c r="E574" s="492"/>
      <c r="F574" s="492"/>
      <c r="G574" s="492"/>
      <c r="H574" s="493"/>
      <c r="I574" s="493"/>
      <c r="J574" s="495"/>
      <c r="M574" s="3"/>
    </row>
    <row r="575" spans="1:14" s="2" customFormat="1" ht="15.75" customHeight="1">
      <c r="A575" s="4"/>
      <c r="B575" s="498"/>
      <c r="C575" s="491"/>
      <c r="D575" s="491"/>
      <c r="E575" s="492"/>
      <c r="F575" s="492"/>
      <c r="G575" s="492"/>
      <c r="H575" s="493"/>
      <c r="I575" s="493"/>
      <c r="J575" s="495"/>
      <c r="M575" s="3"/>
    </row>
    <row r="576" spans="1:14" s="2" customFormat="1" ht="15.75" customHeight="1">
      <c r="A576" s="4"/>
      <c r="B576" s="498"/>
      <c r="C576" s="491"/>
      <c r="D576" s="491"/>
      <c r="E576" s="492"/>
      <c r="F576" s="492"/>
      <c r="G576" s="492"/>
      <c r="H576" s="493"/>
      <c r="I576" s="493"/>
      <c r="J576" s="495"/>
      <c r="M576" s="3"/>
    </row>
    <row r="577" spans="1:14" s="2" customFormat="1" ht="15.75" customHeight="1">
      <c r="A577" s="4"/>
      <c r="B577" s="498"/>
      <c r="C577" s="491"/>
      <c r="D577" s="491"/>
      <c r="E577" s="492"/>
      <c r="F577" s="492"/>
      <c r="G577" s="492"/>
      <c r="H577" s="493"/>
      <c r="I577" s="493"/>
      <c r="J577" s="495"/>
      <c r="M577" s="3"/>
    </row>
    <row r="578" spans="1:14" s="2" customFormat="1" ht="15.75" customHeight="1">
      <c r="A578" s="4"/>
      <c r="B578" s="498"/>
      <c r="C578" s="491"/>
      <c r="D578" s="491"/>
      <c r="E578" s="492"/>
      <c r="F578" s="492"/>
      <c r="G578" s="492"/>
      <c r="H578" s="493"/>
      <c r="I578" s="493"/>
      <c r="J578" s="495"/>
      <c r="M578" s="3"/>
    </row>
    <row r="579" spans="1:14" s="2" customFormat="1" ht="15.75" customHeight="1">
      <c r="A579" s="4"/>
      <c r="B579" s="498"/>
      <c r="C579" s="491"/>
      <c r="D579" s="491"/>
      <c r="E579" s="492"/>
      <c r="F579" s="492"/>
      <c r="G579" s="492"/>
      <c r="H579" s="493"/>
      <c r="I579" s="493"/>
      <c r="J579" s="495"/>
      <c r="M579" s="3"/>
    </row>
    <row r="580" spans="1:14" s="2" customFormat="1" ht="15.75" customHeight="1">
      <c r="A580" s="4"/>
      <c r="B580" s="498"/>
      <c r="C580" s="491"/>
      <c r="D580" s="491"/>
      <c r="E580" s="492"/>
      <c r="F580" s="492"/>
      <c r="G580" s="492"/>
      <c r="H580" s="493"/>
      <c r="I580" s="493"/>
      <c r="J580" s="495"/>
      <c r="M580" s="3"/>
    </row>
    <row r="581" spans="1:14" s="2" customFormat="1" ht="15.75" customHeight="1">
      <c r="A581" s="4"/>
      <c r="B581" s="498"/>
      <c r="C581" s="491"/>
      <c r="D581" s="491"/>
      <c r="E581" s="492"/>
      <c r="F581" s="492"/>
      <c r="G581" s="492"/>
      <c r="H581" s="493"/>
      <c r="I581" s="493"/>
      <c r="J581" s="495"/>
      <c r="M581" s="3"/>
    </row>
    <row r="582" spans="1:14" s="2" customFormat="1" ht="15.75" customHeight="1">
      <c r="A582" s="4"/>
      <c r="B582" s="498"/>
      <c r="C582" s="491"/>
      <c r="D582" s="491"/>
      <c r="E582" s="492"/>
      <c r="F582" s="492"/>
      <c r="G582" s="492"/>
      <c r="H582" s="493"/>
      <c r="I582" s="493"/>
      <c r="J582" s="495"/>
      <c r="M582" s="3"/>
    </row>
    <row r="583" spans="1:14" s="2" customFormat="1" ht="15.75" customHeight="1">
      <c r="A583" s="4"/>
      <c r="B583" s="498"/>
      <c r="C583" s="491"/>
      <c r="D583" s="491"/>
      <c r="E583" s="492"/>
      <c r="F583" s="492"/>
      <c r="G583" s="492"/>
      <c r="H583" s="493"/>
      <c r="I583" s="493"/>
      <c r="J583" s="495"/>
      <c r="M583" s="3"/>
    </row>
    <row r="584" spans="1:14" s="2" customFormat="1" ht="15.75" customHeight="1">
      <c r="A584" s="4"/>
      <c r="B584" s="498"/>
      <c r="C584" s="491"/>
      <c r="D584" s="491"/>
      <c r="E584" s="492"/>
      <c r="F584" s="492"/>
      <c r="G584" s="492"/>
      <c r="H584" s="493"/>
      <c r="I584" s="493"/>
      <c r="J584" s="495"/>
      <c r="M584" s="3"/>
    </row>
    <row r="585" spans="1:14" s="2" customFormat="1" ht="15.75" customHeight="1">
      <c r="A585" s="4"/>
      <c r="B585" s="498"/>
      <c r="C585" s="491"/>
      <c r="D585" s="491"/>
      <c r="E585" s="492"/>
      <c r="F585" s="492"/>
      <c r="G585" s="492"/>
      <c r="H585" s="493"/>
      <c r="I585" s="493"/>
      <c r="J585" s="495"/>
      <c r="M585" s="3"/>
    </row>
    <row r="586" spans="1:14" s="492" customFormat="1" ht="15.75" customHeight="1">
      <c r="A586" s="4"/>
      <c r="B586" s="498"/>
      <c r="C586" s="491"/>
      <c r="D586" s="491"/>
      <c r="H586" s="493"/>
      <c r="I586" s="493"/>
      <c r="J586" s="495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92" t="s">
        <v>98</v>
      </c>
    </row>
    <row r="593" spans="1:14" s="493" customFormat="1" ht="15" customHeight="1">
      <c r="A593" s="4"/>
      <c r="B593" s="498"/>
      <c r="C593" s="491"/>
      <c r="D593" s="491"/>
      <c r="E593" s="492"/>
      <c r="F593" s="492"/>
      <c r="G593" s="492"/>
      <c r="J593" s="495"/>
      <c r="K593" s="2"/>
      <c r="L593" s="2"/>
      <c r="M593" s="3"/>
      <c r="N593" s="2"/>
    </row>
    <row r="594" spans="1:14" ht="15" customHeight="1"/>
  </sheetData>
  <autoFilter ref="A2:R139">
    <filterColumn colId="1" showButton="0"/>
    <filterColumn colId="3"/>
    <filterColumn colId="4" showButton="0"/>
    <filterColumn colId="6" showButton="0"/>
    <filterColumn colId="9"/>
  </autoFilter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96:K96"/>
    <mergeCell ref="B105:J105"/>
    <mergeCell ref="B120:J120"/>
    <mergeCell ref="B138:J138"/>
    <mergeCell ref="J65:J67"/>
    <mergeCell ref="F66:F67"/>
    <mergeCell ref="G66:G67"/>
    <mergeCell ref="B68:J68"/>
    <mergeCell ref="B90:J90"/>
    <mergeCell ref="B94:J94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15-06-21</vt:lpstr>
      <vt:lpstr>'15-06-21'!Zone_d_impression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2021-06-15T15:57:01Z</dcterms:created>
  <dcterms:modified xsi:type="dcterms:W3CDTF">2021-06-15T16:03:25Z</dcterms:modified>
</cp:coreProperties>
</file>