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45" windowWidth="21315" windowHeight="9780" firstSheet="10" activeTab="18"/>
  </bookViews>
  <sheets>
    <sheet name="03-08-2020" sheetId="1" r:id="rId1"/>
    <sheet name="04-08-2020" sheetId="2" r:id="rId2"/>
    <sheet name="05-08-2020" sheetId="3" r:id="rId3"/>
    <sheet name="06-08-2020" sheetId="4" r:id="rId4"/>
    <sheet name="07-08-2020" sheetId="5" r:id="rId5"/>
    <sheet name="10-08-2020 " sheetId="6" r:id="rId6"/>
    <sheet name="11-08-2020 " sheetId="7" r:id="rId7"/>
    <sheet name="12-08-2020  " sheetId="8" r:id="rId8"/>
    <sheet name="14-08-2020 " sheetId="9" r:id="rId9"/>
    <sheet name="17-08-2020" sheetId="10" r:id="rId10"/>
    <sheet name="18-08-2020 " sheetId="11" r:id="rId11"/>
    <sheet name="19-08-2020" sheetId="12" r:id="rId12"/>
    <sheet name="21-08-2020 " sheetId="13" r:id="rId13"/>
    <sheet name="24-08-2020" sheetId="14" r:id="rId14"/>
    <sheet name="25-08-2020" sheetId="15" r:id="rId15"/>
    <sheet name="26-08-2020" sheetId="16" r:id="rId16"/>
    <sheet name="27-08-2020" sheetId="17" r:id="rId17"/>
    <sheet name="28-08-2020" sheetId="18" r:id="rId18"/>
    <sheet name="31-08-2020" sheetId="19" r:id="rId19"/>
  </sheets>
  <definedNames>
    <definedName name="_xlnm._FilterDatabase" localSheetId="0" hidden="1">'03-08-2020'!$A$1:$S$143</definedName>
    <definedName name="_xlnm._FilterDatabase" localSheetId="1" hidden="1">'04-08-2020'!$A$6:$S$143</definedName>
    <definedName name="_xlnm._FilterDatabase" localSheetId="2" hidden="1">'05-08-2020'!$A$6:$S$143</definedName>
    <definedName name="_xlnm._FilterDatabase" localSheetId="3" hidden="1">'06-08-2020'!$A$6:$S$143</definedName>
    <definedName name="_xlnm._FilterDatabase" localSheetId="4" hidden="1">'07-08-2020'!$A$6:$S$143</definedName>
    <definedName name="_xlnm._FilterDatabase" localSheetId="5" hidden="1">'10-08-2020 '!$D$1:$D$596</definedName>
    <definedName name="_xlnm._FilterDatabase" localSheetId="6" hidden="1">'11-08-2020 '!$D$1:$D$596</definedName>
    <definedName name="_xlnm._FilterDatabase" localSheetId="7" hidden="1">'12-08-2020  '!$D$1:$D$597</definedName>
    <definedName name="_xlnm._FilterDatabase" localSheetId="8" hidden="1">'14-08-2020 '!$D$1:$D$597</definedName>
    <definedName name="_xlnm._FilterDatabase" localSheetId="9" hidden="1">'17-08-2020'!$D$1:$D$597</definedName>
    <definedName name="_xlnm._FilterDatabase" localSheetId="10" hidden="1">'18-08-2020 '!$D$1:$D$597</definedName>
    <definedName name="_xlnm._FilterDatabase" localSheetId="11" hidden="1">'19-08-2020'!$D$1:$D$597</definedName>
    <definedName name="_xlnm._FilterDatabase" localSheetId="12" hidden="1">'21-08-2020 '!$D$1:$D$597</definedName>
    <definedName name="_xlnm._FilterDatabase" localSheetId="13" hidden="1">'24-08-2020'!$P$1:$P$597</definedName>
    <definedName name="_xlnm._FilterDatabase" localSheetId="14" hidden="1">'25-08-2020'!$P$1:$P$597</definedName>
    <definedName name="_xlnm._FilterDatabase" localSheetId="15" hidden="1">'26-08-2020'!$P$1:$P$597</definedName>
    <definedName name="_xlnm._FilterDatabase" localSheetId="16" hidden="1">'27-08-2020'!$P$1:$P$597</definedName>
    <definedName name="_xlnm._FilterDatabase" localSheetId="17" hidden="1">'28-08-2020'!$P$1:$P$597</definedName>
    <definedName name="_xlnm.Print_Area" localSheetId="0">'03-08-2020'!$B$1:$N$143</definedName>
    <definedName name="_xlnm.Print_Area" localSheetId="1">'04-08-2020'!$B$1:$N$143</definedName>
    <definedName name="_xlnm.Print_Area" localSheetId="2">'05-08-2020'!$B$1:$N$143</definedName>
    <definedName name="_xlnm.Print_Area" localSheetId="3">'06-08-2020'!$B$1:$N$143</definedName>
    <definedName name="_xlnm.Print_Area" localSheetId="4">'07-08-2020'!$B$1:$N$143</definedName>
    <definedName name="_xlnm.Print_Area" localSheetId="5">'10-08-2020 '!$B$1:$N$143</definedName>
    <definedName name="_xlnm.Print_Area" localSheetId="6">'11-08-2020 '!$B$1:$N$143</definedName>
    <definedName name="_xlnm.Print_Area" localSheetId="7">'12-08-2020  '!$B$1:$N$143</definedName>
    <definedName name="_xlnm.Print_Area" localSheetId="8">'14-08-2020 '!$B$1:$N$143</definedName>
    <definedName name="_xlnm.Print_Area" localSheetId="9">'17-08-2020'!$B$1:$N$143</definedName>
    <definedName name="_xlnm.Print_Area" localSheetId="10">'18-08-2020 '!$B$1:$N$143</definedName>
    <definedName name="_xlnm.Print_Area" localSheetId="11">'19-08-2020'!$B$1:$N$143</definedName>
    <definedName name="_xlnm.Print_Area" localSheetId="12">'21-08-2020 '!$B$1:$N$143</definedName>
    <definedName name="_xlnm.Print_Area" localSheetId="13">'24-08-2020'!$B$1:$N$143</definedName>
    <definedName name="_xlnm.Print_Area" localSheetId="14">'25-08-2020'!$B$1:$N$143</definedName>
    <definedName name="_xlnm.Print_Area" localSheetId="15">'26-08-2020'!$B$1:$N$143</definedName>
    <definedName name="_xlnm.Print_Area" localSheetId="16">'27-08-2020'!$B$1:$N$143</definedName>
    <definedName name="_xlnm.Print_Area" localSheetId="17">'28-08-2020'!$B$1:$N$143</definedName>
    <definedName name="_xlnm.Print_Area" localSheetId="18">'31-08-2020'!$B$1:$N$143</definedName>
  </definedNames>
  <calcPr calcId="124519"/>
</workbook>
</file>

<file path=xl/calcChain.xml><?xml version="1.0" encoding="utf-8"?>
<calcChain xmlns="http://schemas.openxmlformats.org/spreadsheetml/2006/main">
  <c r="M125" i="19"/>
  <c r="M124"/>
  <c r="Q143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Q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18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2"/>
  <c r="B72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B34"/>
  <c r="B35" s="1"/>
  <c r="B36" s="1"/>
  <c r="B37" s="1"/>
  <c r="B38" s="1"/>
  <c r="B39" s="1"/>
  <c r="B40" s="1"/>
  <c r="B41" s="1"/>
  <c r="B42" s="1"/>
  <c r="B43" s="1"/>
  <c r="Q33"/>
  <c r="B33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17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2"/>
  <c r="B72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B34"/>
  <c r="B35" s="1"/>
  <c r="B36" s="1"/>
  <c r="B37" s="1"/>
  <c r="B38" s="1"/>
  <c r="B39" s="1"/>
  <c r="B40" s="1"/>
  <c r="B41" s="1"/>
  <c r="B42" s="1"/>
  <c r="B43" s="1"/>
  <c r="Q33"/>
  <c r="B33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16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2"/>
  <c r="B72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B34"/>
  <c r="B35" s="1"/>
  <c r="B36" s="1"/>
  <c r="B37" s="1"/>
  <c r="B38" s="1"/>
  <c r="B39" s="1"/>
  <c r="B40" s="1"/>
  <c r="B41" s="1"/>
  <c r="B42" s="1"/>
  <c r="B43" s="1"/>
  <c r="Q33"/>
  <c r="B33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15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2"/>
  <c r="B72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B34"/>
  <c r="B35" s="1"/>
  <c r="B36" s="1"/>
  <c r="B37" s="1"/>
  <c r="B38" s="1"/>
  <c r="B39" s="1"/>
  <c r="B40" s="1"/>
  <c r="B41" s="1"/>
  <c r="B42" s="1"/>
  <c r="B43" s="1"/>
  <c r="Q33"/>
  <c r="B33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14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13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100"/>
  <c r="B100"/>
  <c r="Q99"/>
  <c r="Q98"/>
  <c r="Q97"/>
  <c r="Q96"/>
  <c r="Q95"/>
  <c r="B95"/>
  <c r="Q94"/>
  <c r="B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B19"/>
  <c r="B20" s="1"/>
  <c r="B21" s="1"/>
  <c r="B22" s="1"/>
  <c r="B23" s="1"/>
  <c r="Q18"/>
  <c r="B18"/>
  <c r="Q17"/>
  <c r="Q16"/>
  <c r="Q15"/>
  <c r="Q14"/>
  <c r="Q13"/>
  <c r="Q12"/>
  <c r="Q11"/>
  <c r="Q10"/>
  <c r="Q9"/>
  <c r="Q8"/>
  <c r="B8"/>
  <c r="B9" s="1"/>
  <c r="B10" s="1"/>
  <c r="B11" s="1"/>
  <c r="B12" s="1"/>
  <c r="B13" s="1"/>
  <c r="B14" s="1"/>
  <c r="B15" s="1"/>
  <c r="Q7"/>
  <c r="B7"/>
  <c r="Q6"/>
  <c r="Q143" i="12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2"/>
  <c r="B72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B34"/>
  <c r="B35" s="1"/>
  <c r="B36" s="1"/>
  <c r="B37" s="1"/>
  <c r="B38" s="1"/>
  <c r="B39" s="1"/>
  <c r="B40" s="1"/>
  <c r="B41" s="1"/>
  <c r="B42" s="1"/>
  <c r="B43" s="1"/>
  <c r="Q33"/>
  <c r="B33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11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2"/>
  <c r="B72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B34"/>
  <c r="B35" s="1"/>
  <c r="B36" s="1"/>
  <c r="B37" s="1"/>
  <c r="B38" s="1"/>
  <c r="B39" s="1"/>
  <c r="B40" s="1"/>
  <c r="B41" s="1"/>
  <c r="B42" s="1"/>
  <c r="B43" s="1"/>
  <c r="Q33"/>
  <c r="B33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10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2"/>
  <c r="B72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9"/>
  <c r="M49"/>
  <c r="B49"/>
  <c r="Q48"/>
  <c r="M48"/>
  <c r="Q47"/>
  <c r="Q46"/>
  <c r="Q45"/>
  <c r="Q44"/>
  <c r="Q43"/>
  <c r="Q42"/>
  <c r="Q41"/>
  <c r="Q40"/>
  <c r="Q39"/>
  <c r="Q38"/>
  <c r="Q37"/>
  <c r="Q36"/>
  <c r="Q35"/>
  <c r="Q34"/>
  <c r="B34"/>
  <c r="B35" s="1"/>
  <c r="B36" s="1"/>
  <c r="B37" s="1"/>
  <c r="B38" s="1"/>
  <c r="B39" s="1"/>
  <c r="B40" s="1"/>
  <c r="B41" s="1"/>
  <c r="B42" s="1"/>
  <c r="B43" s="1"/>
  <c r="Q33"/>
  <c r="B33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9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2"/>
  <c r="B72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B34"/>
  <c r="B35" s="1"/>
  <c r="B36" s="1"/>
  <c r="B37" s="1"/>
  <c r="B38" s="1"/>
  <c r="B39" s="1"/>
  <c r="B40" s="1"/>
  <c r="B41" s="1"/>
  <c r="B42" s="1"/>
  <c r="B43" s="1"/>
  <c r="Q33"/>
  <c r="B33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8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7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6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5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4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B8"/>
  <c r="B9" s="1"/>
  <c r="B10" s="1"/>
  <c r="B11" s="1"/>
  <c r="B12" s="1"/>
  <c r="B13" s="1"/>
  <c r="B14" s="1"/>
  <c r="B15" s="1"/>
  <c r="Q7"/>
  <c r="B7"/>
  <c r="Q6"/>
  <c r="Q143" i="3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B8"/>
  <c r="B9" s="1"/>
  <c r="B10" s="1"/>
  <c r="B11" s="1"/>
  <c r="B12" s="1"/>
  <c r="B13" s="1"/>
  <c r="B14" s="1"/>
  <c r="B15" s="1"/>
  <c r="Q7"/>
  <c r="B7"/>
  <c r="Q6"/>
  <c r="Q143" i="2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Q143" i="1"/>
  <c r="M143"/>
  <c r="Q142"/>
  <c r="Q141"/>
  <c r="Q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Q99"/>
  <c r="Q98"/>
  <c r="Q97"/>
  <c r="Q96"/>
  <c r="Q95"/>
  <c r="Q94"/>
  <c r="B94"/>
  <c r="B95" s="1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Q71"/>
  <c r="Q70"/>
  <c r="Q69"/>
  <c r="Q68"/>
  <c r="Q67"/>
  <c r="Q66"/>
  <c r="Q65"/>
  <c r="Q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Q48"/>
  <c r="M48"/>
  <c r="Q47"/>
  <c r="Q46"/>
  <c r="Q45"/>
  <c r="Q44"/>
  <c r="Q43"/>
  <c r="Q42"/>
  <c r="Q41"/>
  <c r="Q40"/>
  <c r="Q39"/>
  <c r="Q38"/>
  <c r="Q37"/>
  <c r="Q36"/>
  <c r="Q35"/>
  <c r="Q34"/>
  <c r="Q33"/>
  <c r="B33"/>
  <c r="B34" s="1"/>
  <c r="B35" s="1"/>
  <c r="B36" s="1"/>
  <c r="B37" s="1"/>
  <c r="B38" s="1"/>
  <c r="B39" s="1"/>
  <c r="B40" s="1"/>
  <c r="B41" s="1"/>
  <c r="B42" s="1"/>
  <c r="B43" s="1"/>
  <c r="Q32"/>
  <c r="Q31"/>
  <c r="Q30"/>
  <c r="Q29"/>
  <c r="Q28"/>
  <c r="Q27"/>
  <c r="Q26"/>
  <c r="Q25"/>
  <c r="M25"/>
  <c r="Q24"/>
  <c r="Q23"/>
  <c r="Q22"/>
  <c r="Q21"/>
  <c r="Q20"/>
  <c r="Q19"/>
  <c r="Q18"/>
  <c r="B18"/>
  <c r="B19" s="1"/>
  <c r="B20" s="1"/>
  <c r="B21" s="1"/>
  <c r="B22" s="1"/>
  <c r="B23" s="1"/>
  <c r="Q17"/>
  <c r="Q16"/>
  <c r="Q15"/>
  <c r="Q14"/>
  <c r="Q13"/>
  <c r="Q12"/>
  <c r="Q11"/>
  <c r="Q10"/>
  <c r="Q9"/>
  <c r="Q8"/>
  <c r="Q7"/>
  <c r="B7"/>
  <c r="B8" s="1"/>
  <c r="B9" s="1"/>
  <c r="B10" s="1"/>
  <c r="B11" s="1"/>
  <c r="B12" s="1"/>
  <c r="B13" s="1"/>
  <c r="B14" s="1"/>
  <c r="B15" s="1"/>
  <c r="Q6"/>
  <c r="B45" i="19" l="1"/>
  <c r="B44"/>
  <c r="B46" s="1"/>
  <c r="B44" i="18"/>
  <c r="B46" s="1"/>
  <c r="B45"/>
  <c r="B44" i="17"/>
  <c r="B46" s="1"/>
  <c r="B45"/>
  <c r="B45" i="16"/>
  <c r="B44"/>
  <c r="B46" s="1"/>
  <c r="B44" i="15"/>
  <c r="B46" s="1"/>
  <c r="B45"/>
  <c r="B44" i="14"/>
  <c r="B46" s="1"/>
  <c r="B45"/>
  <c r="B44" i="13"/>
  <c r="B46" s="1"/>
  <c r="B45"/>
  <c r="B45" i="12"/>
  <c r="B44"/>
  <c r="B46" s="1"/>
  <c r="B44" i="11"/>
  <c r="B46" s="1"/>
  <c r="B45"/>
  <c r="B44" i="10"/>
  <c r="B46" s="1"/>
  <c r="B45"/>
  <c r="B44" i="9"/>
  <c r="B46" s="1"/>
  <c r="B45"/>
  <c r="B45" i="8"/>
  <c r="B44"/>
  <c r="B46" s="1"/>
  <c r="B45" i="7"/>
  <c r="B44"/>
  <c r="B46" s="1"/>
  <c r="B45" i="6"/>
  <c r="B44"/>
  <c r="B46" s="1"/>
  <c r="B45" i="5"/>
  <c r="B44"/>
  <c r="B46" s="1"/>
  <c r="B44" i="4"/>
  <c r="B46" s="1"/>
  <c r="B45"/>
  <c r="B44" i="3"/>
  <c r="B46" s="1"/>
  <c r="B45"/>
  <c r="B44" i="2"/>
  <c r="B46" s="1"/>
  <c r="B45"/>
  <c r="B44" i="1"/>
  <c r="B46" s="1"/>
  <c r="B45"/>
</calcChain>
</file>

<file path=xl/sharedStrings.xml><?xml version="1.0" encoding="utf-8"?>
<sst xmlns="http://schemas.openxmlformats.org/spreadsheetml/2006/main" count="6802" uniqueCount="197">
  <si>
    <t>Dénomination</t>
  </si>
  <si>
    <t>Gestionnaire</t>
  </si>
  <si>
    <t>Date d'ouverture</t>
  </si>
  <si>
    <t>VL au 31/12/2019</t>
  </si>
  <si>
    <t>VL antérieure</t>
  </si>
  <si>
    <t>Dernière VL</t>
  </si>
  <si>
    <t xml:space="preserve">    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</si>
  <si>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</si>
  <si>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</si>
  <si>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</si>
  <si>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</si>
  <si>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</si>
  <si>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</si>
  <si>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</si>
  <si>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</si>
  <si>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</si>
  <si>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</si>
  <si>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</si>
  <si>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</si>
  <si>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</si>
  <si>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</si>
  <si>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</si>
  <si>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</si>
  <si>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</si>
  <si>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</si>
  <si>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</si>
  <si>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</si>
  <si>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</si>
  <si>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</si>
  <si>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</si>
  <si>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</si>
  <si>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</si>
  <si>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</si>
  <si>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</si>
  <si>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</si>
  <si>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</si>
  <si>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</si>
  <si>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</si>
  <si>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</si>
  <si>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</si>
  <si>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</si>
  <si>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</si>
  <si>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</si>
  <si>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</si>
  <si>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</si>
  <si>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</si>
  <si>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</si>
  <si>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</si>
  <si>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</si>
  <si>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 xml:space="preserve">   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</si>
  <si>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</si>
  <si>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</si>
  <si>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</si>
  <si>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</si>
  <si>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</si>
  <si>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</si>
  <si>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</si>
  <si>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</si>
  <si>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</si>
  <si>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</si>
  <si>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</si>
  <si>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</si>
  <si>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</si>
  <si>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</si>
  <si>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</si>
  <si>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</si>
  <si>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</si>
  <si>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</si>
  <si>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</si>
  <si>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</si>
  <si>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</si>
  <si>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</si>
  <si>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</si>
  <si>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</si>
  <si>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</si>
  <si>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</si>
  <si>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</si>
  <si>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</si>
  <si>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</si>
  <si>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</si>
  <si>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</si>
  <si>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</si>
  <si>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</si>
  <si>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</si>
  <si>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</si>
  <si>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</si>
  <si>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</si>
  <si>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</si>
  <si>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JEUDI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</si>
  <si>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</si>
  <si>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</si>
  <si>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</si>
  <si>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</si>
  <si>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</si>
  <si>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</si>
  <si>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</si>
  <si>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</si>
  <si>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</si>
  <si>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</si>
  <si>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</si>
  <si>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</si>
  <si>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</si>
  <si>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</si>
  <si>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</si>
  <si>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</si>
  <si>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</si>
  <si>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</si>
  <si>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 xml:space="preserve">                                                                                               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</si>
  <si>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</si>
  <si>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</si>
  <si>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</si>
  <si>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</si>
  <si>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</si>
  <si>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</si>
  <si>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</si>
  <si>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</si>
  <si>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</si>
  <si>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</si>
  <si>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</si>
  <si>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</si>
  <si>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</si>
  <si>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</si>
  <si>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</si>
  <si>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</si>
  <si>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</si>
  <si>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</si>
  <si>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</si>
  <si>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</si>
  <si>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</si>
  <si>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</si>
  <si>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</si>
  <si>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</si>
  <si>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</si>
  <si>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</si>
  <si>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</si>
  <si>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</si>
  <si>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</si>
  <si>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</si>
  <si>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</si>
  <si>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</si>
  <si>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</si>
  <si>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</si>
  <si>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</si>
  <si>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</si>
  <si>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</si>
  <si>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</si>
  <si>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</si>
  <si>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</si>
  <si>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</si>
  <si>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</si>
  <si>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</si>
  <si>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</si>
  <si>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</si>
  <si>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</si>
  <si>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</si>
  <si>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</si>
  <si>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</si>
  <si>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</si>
  <si>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</si>
  <si>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</si>
  <si>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</si>
  <si>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</si>
  <si>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</si>
  <si>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</si>
  <si>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</si>
  <si>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</si>
  <si>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</si>
  <si>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</si>
  <si>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</si>
  <si>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</si>
  <si>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</si>
  <si>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</si>
  <si>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</si>
  <si>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</si>
  <si>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</si>
  <si>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</si>
  <si>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</si>
  <si>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</si>
  <si>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</si>
  <si>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</si>
  <si>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</si>
  <si>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</si>
  <si>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</si>
  <si>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</si>
  <si>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LUNDI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</si>
  <si>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</si>
  <si>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</si>
  <si>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</si>
  <si>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</si>
  <si>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</si>
  <si>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</si>
  <si>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</si>
  <si>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</si>
  <si>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</si>
  <si>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</si>
  <si>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 xml:space="preserve">  </t>
  </si>
  <si>
    <t xml:space="preserve">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</si>
</sst>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sz val="10"/>
      <color rgb="FF7030A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6">
    <xf numFmtId="0" fontId="0" fillId="0" borderId="0" xfId="0"/>
    <xf numFmtId="0" fontId="2" fillId="0" borderId="0" xfId="2"/>
    <xf numFmtId="0" fontId="4" fillId="0" borderId="0" xfId="2" applyFont="1"/>
    <xf numFmtId="0" fontId="2" fillId="3" borderId="0" xfId="2" applyFont="1" applyFill="1" applyBorder="1" applyAlignment="1">
      <alignment horizontal="center" vertical="center"/>
    </xf>
    <xf numFmtId="0" fontId="2" fillId="0" borderId="0" xfId="2" applyFont="1"/>
    <xf numFmtId="0" fontId="2" fillId="3" borderId="0" xfId="2" applyFont="1" applyFill="1" applyBorder="1" applyAlignment="1">
      <alignment vertical="center"/>
    </xf>
    <xf numFmtId="166" fontId="4" fillId="4" borderId="22" xfId="2" applyNumberFormat="1" applyFont="1" applyFill="1" applyBorder="1" applyAlignment="1">
      <alignment horizontal="center"/>
    </xf>
    <xf numFmtId="166" fontId="5" fillId="2" borderId="23" xfId="2" applyNumberFormat="1" applyFont="1" applyFill="1" applyBorder="1" applyAlignment="1">
      <alignment horizontal="center"/>
    </xf>
    <xf numFmtId="0" fontId="2" fillId="2" borderId="0" xfId="2" applyFill="1"/>
    <xf numFmtId="0" fontId="7" fillId="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67" fontId="9" fillId="0" borderId="26" xfId="2" applyNumberFormat="1" applyFont="1" applyFill="1" applyBorder="1" applyAlignment="1">
      <alignment vertical="center"/>
    </xf>
    <xf numFmtId="167" fontId="9" fillId="0" borderId="27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10" fillId="2" borderId="28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22" xfId="2" applyNumberFormat="1" applyFont="1" applyFill="1" applyBorder="1"/>
    <xf numFmtId="166" fontId="4" fillId="0" borderId="2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0" fontId="8" fillId="0" borderId="32" xfId="2" applyFont="1" applyFill="1" applyBorder="1" applyAlignment="1">
      <alignment vertical="center"/>
    </xf>
    <xf numFmtId="168" fontId="9" fillId="0" borderId="33" xfId="2" applyNumberFormat="1" applyFont="1" applyFill="1" applyBorder="1" applyAlignment="1">
      <alignment vertical="center"/>
    </xf>
    <xf numFmtId="168" fontId="9" fillId="0" borderId="34" xfId="2" applyNumberFormat="1" applyFont="1" applyFill="1" applyBorder="1" applyAlignment="1">
      <alignment vertical="center"/>
    </xf>
    <xf numFmtId="165" fontId="9" fillId="0" borderId="35" xfId="2" applyNumberFormat="1" applyFont="1" applyFill="1" applyBorder="1" applyAlignment="1">
      <alignment horizontal="center" vertical="center"/>
    </xf>
    <xf numFmtId="165" fontId="10" fillId="2" borderId="36" xfId="2" applyNumberFormat="1" applyFont="1" applyFill="1" applyBorder="1" applyAlignment="1">
      <alignment horizontal="right" vertical="center"/>
    </xf>
    <xf numFmtId="166" fontId="4" fillId="0" borderId="37" xfId="2" applyNumberFormat="1" applyFont="1" applyFill="1" applyBorder="1"/>
    <xf numFmtId="0" fontId="7" fillId="0" borderId="38" xfId="3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168" fontId="9" fillId="0" borderId="40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8" fillId="0" borderId="42" xfId="2" applyFont="1" applyFill="1" applyBorder="1" applyAlignment="1">
      <alignment vertical="center"/>
    </xf>
    <xf numFmtId="168" fontId="9" fillId="0" borderId="43" xfId="2" applyNumberFormat="1" applyFont="1" applyFill="1" applyBorder="1" applyAlignment="1">
      <alignment vertical="center"/>
    </xf>
    <xf numFmtId="165" fontId="9" fillId="0" borderId="44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vertical="center"/>
    </xf>
    <xf numFmtId="0" fontId="8" fillId="0" borderId="45" xfId="2" applyFont="1" applyFill="1" applyBorder="1" applyAlignment="1">
      <alignment vertical="center"/>
    </xf>
    <xf numFmtId="168" fontId="9" fillId="0" borderId="46" xfId="2" applyNumberFormat="1" applyFont="1" applyFill="1" applyBorder="1" applyAlignment="1">
      <alignment horizontal="right" vertical="center"/>
    </xf>
    <xf numFmtId="168" fontId="9" fillId="0" borderId="34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vertical="center"/>
    </xf>
    <xf numFmtId="3" fontId="4" fillId="0" borderId="48" xfId="2" applyNumberFormat="1" applyFont="1" applyFill="1" applyBorder="1"/>
    <xf numFmtId="3" fontId="2" fillId="0" borderId="0" xfId="2" applyNumberFormat="1" applyFont="1"/>
    <xf numFmtId="168" fontId="9" fillId="0" borderId="49" xfId="2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165" fontId="10" fillId="2" borderId="50" xfId="2" applyNumberFormat="1" applyFont="1" applyFill="1" applyBorder="1" applyAlignment="1">
      <alignment horizontal="right" vertical="center"/>
    </xf>
    <xf numFmtId="168" fontId="9" fillId="0" borderId="51" xfId="2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0" borderId="47" xfId="2" applyBorder="1"/>
    <xf numFmtId="166" fontId="4" fillId="0" borderId="48" xfId="2" applyNumberFormat="1" applyFont="1" applyFill="1" applyBorder="1"/>
    <xf numFmtId="0" fontId="7" fillId="0" borderId="53" xfId="3" applyFont="1" applyFill="1" applyBorder="1" applyAlignment="1">
      <alignment horizontal="left" vertical="center"/>
    </xf>
    <xf numFmtId="0" fontId="8" fillId="0" borderId="53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165" fontId="10" fillId="0" borderId="36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66" fontId="4" fillId="0" borderId="55" xfId="2" applyNumberFormat="1" applyFont="1" applyFill="1" applyBorder="1"/>
    <xf numFmtId="168" fontId="9" fillId="0" borderId="32" xfId="2" applyNumberFormat="1" applyFont="1" applyFill="1" applyBorder="1" applyAlignment="1">
      <alignment horizontal="right" vertical="center"/>
    </xf>
    <xf numFmtId="168" fontId="9" fillId="0" borderId="43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57" xfId="3" applyFont="1" applyFill="1" applyBorder="1" applyAlignment="1">
      <alignment vertical="center"/>
    </xf>
    <xf numFmtId="168" fontId="9" fillId="0" borderId="58" xfId="2" applyNumberFormat="1" applyFont="1" applyFill="1" applyBorder="1" applyAlignment="1">
      <alignment horizontal="right" vertical="center"/>
    </xf>
    <xf numFmtId="168" fontId="9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2" fillId="0" borderId="61" xfId="2" applyFill="1" applyBorder="1"/>
    <xf numFmtId="166" fontId="4" fillId="0" borderId="23" xfId="2" applyNumberFormat="1" applyFont="1" applyFill="1" applyBorder="1"/>
    <xf numFmtId="0" fontId="2" fillId="0" borderId="64" xfId="2" applyBorder="1"/>
    <xf numFmtId="0" fontId="2" fillId="0" borderId="0" xfId="2" applyFill="1" applyBorder="1"/>
    <xf numFmtId="0" fontId="7" fillId="0" borderId="65" xfId="2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167" fontId="9" fillId="0" borderId="67" xfId="2" applyNumberFormat="1" applyFont="1" applyFill="1" applyBorder="1" applyAlignment="1">
      <alignment vertical="center"/>
    </xf>
    <xf numFmtId="167" fontId="9" fillId="0" borderId="68" xfId="2" applyNumberFormat="1" applyFont="1" applyFill="1" applyBorder="1" applyAlignment="1">
      <alignment vertical="center"/>
    </xf>
    <xf numFmtId="165" fontId="10" fillId="0" borderId="68" xfId="2" applyNumberFormat="1" applyFont="1" applyFill="1" applyBorder="1" applyAlignment="1">
      <alignment vertical="center"/>
    </xf>
    <xf numFmtId="165" fontId="10" fillId="2" borderId="69" xfId="2" applyNumberFormat="1" applyFont="1" applyFill="1" applyBorder="1" applyAlignment="1">
      <alignment horizontal="right" vertical="center"/>
    </xf>
    <xf numFmtId="0" fontId="7" fillId="0" borderId="70" xfId="2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0" fontId="8" fillId="0" borderId="72" xfId="2" applyFont="1" applyFill="1" applyBorder="1" applyAlignment="1">
      <alignment vertical="center"/>
    </xf>
    <xf numFmtId="167" fontId="9" fillId="0" borderId="73" xfId="2" applyNumberFormat="1" applyFont="1" applyFill="1" applyBorder="1" applyAlignment="1">
      <alignment vertical="center"/>
    </xf>
    <xf numFmtId="167" fontId="9" fillId="0" borderId="34" xfId="2" applyNumberFormat="1" applyFont="1" applyFill="1" applyBorder="1" applyAlignment="1">
      <alignment vertical="center"/>
    </xf>
    <xf numFmtId="165" fontId="10" fillId="0" borderId="36" xfId="2" applyNumberFormat="1" applyFont="1" applyFill="1" applyBorder="1" applyAlignment="1">
      <alignment vertical="center"/>
    </xf>
    <xf numFmtId="166" fontId="4" fillId="0" borderId="74" xfId="2" applyNumberFormat="1" applyFont="1" applyFill="1" applyBorder="1"/>
    <xf numFmtId="166" fontId="2" fillId="0" borderId="0" xfId="2" applyNumberFormat="1" applyFont="1" applyFill="1"/>
    <xf numFmtId="0" fontId="2" fillId="0" borderId="0" xfId="2" applyFont="1" applyFill="1"/>
    <xf numFmtId="0" fontId="8" fillId="0" borderId="71" xfId="3" applyFont="1" applyFill="1" applyBorder="1" applyAlignment="1">
      <alignment vertical="center"/>
    </xf>
    <xf numFmtId="168" fontId="9" fillId="0" borderId="58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7" fillId="0" borderId="75" xfId="3" applyFont="1" applyFill="1" applyBorder="1" applyAlignment="1">
      <alignment vertical="center"/>
    </xf>
    <xf numFmtId="0" fontId="8" fillId="0" borderId="76" xfId="2" applyFont="1" applyFill="1" applyBorder="1" applyAlignment="1">
      <alignment vertical="center"/>
    </xf>
    <xf numFmtId="167" fontId="9" fillId="0" borderId="77" xfId="2" applyNumberFormat="1" applyFont="1" applyFill="1" applyBorder="1" applyAlignment="1">
      <alignment vertical="center"/>
    </xf>
    <xf numFmtId="167" fontId="9" fillId="0" borderId="78" xfId="2" applyNumberFormat="1" applyFont="1" applyFill="1" applyBorder="1" applyAlignment="1">
      <alignment vertical="center"/>
    </xf>
    <xf numFmtId="165" fontId="10" fillId="0" borderId="78" xfId="2" applyNumberFormat="1" applyFont="1" applyFill="1" applyBorder="1" applyAlignment="1">
      <alignment vertical="center"/>
    </xf>
    <xf numFmtId="165" fontId="10" fillId="2" borderId="79" xfId="2" applyNumberFormat="1" applyFont="1" applyFill="1" applyBorder="1" applyAlignment="1">
      <alignment horizontal="right" vertical="center"/>
    </xf>
    <xf numFmtId="166" fontId="4" fillId="0" borderId="80" xfId="2" applyNumberFormat="1" applyFont="1" applyFill="1" applyBorder="1"/>
    <xf numFmtId="0" fontId="7" fillId="0" borderId="81" xfId="3" applyFont="1" applyFill="1" applyBorder="1" applyAlignment="1">
      <alignment vertical="center"/>
    </xf>
    <xf numFmtId="0" fontId="8" fillId="0" borderId="82" xfId="3" applyFont="1" applyFill="1" applyBorder="1" applyAlignment="1">
      <alignment vertical="center"/>
    </xf>
    <xf numFmtId="168" fontId="9" fillId="0" borderId="83" xfId="2" applyNumberFormat="1" applyFont="1" applyFill="1" applyBorder="1" applyAlignment="1">
      <alignment horizontal="right" vertical="center"/>
    </xf>
    <xf numFmtId="168" fontId="9" fillId="0" borderId="84" xfId="2" applyNumberFormat="1" applyFont="1" applyFill="1" applyBorder="1" applyAlignment="1">
      <alignment horizontal="right" vertical="center"/>
    </xf>
    <xf numFmtId="165" fontId="9" fillId="0" borderId="78" xfId="2" applyNumberFormat="1" applyFont="1" applyFill="1" applyBorder="1" applyAlignment="1">
      <alignment horizontal="right" vertical="center"/>
    </xf>
    <xf numFmtId="165" fontId="10" fillId="0" borderId="85" xfId="2" applyNumberFormat="1" applyFont="1" applyFill="1" applyBorder="1" applyAlignment="1">
      <alignment horizontal="right" vertical="center"/>
    </xf>
    <xf numFmtId="165" fontId="10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166" fontId="4" fillId="0" borderId="79" xfId="2" applyNumberFormat="1" applyFont="1" applyFill="1" applyBorder="1"/>
    <xf numFmtId="0" fontId="11" fillId="2" borderId="91" xfId="3" applyFont="1" applyFill="1" applyBorder="1" applyAlignment="1">
      <alignment vertical="center"/>
    </xf>
    <xf numFmtId="0" fontId="8" fillId="0" borderId="91" xfId="3" applyFont="1" applyFill="1" applyBorder="1" applyAlignment="1">
      <alignment vertical="center"/>
    </xf>
    <xf numFmtId="168" fontId="9" fillId="0" borderId="92" xfId="2" applyNumberFormat="1" applyFont="1" applyFill="1" applyBorder="1" applyAlignment="1">
      <alignment horizontal="right" vertical="center"/>
    </xf>
    <xf numFmtId="168" fontId="9" fillId="0" borderId="93" xfId="2" applyNumberFormat="1" applyFont="1" applyFill="1" applyBorder="1" applyAlignment="1">
      <alignment horizontal="right" vertical="center"/>
    </xf>
    <xf numFmtId="0" fontId="9" fillId="0" borderId="94" xfId="2" applyFont="1" applyFill="1" applyBorder="1" applyAlignment="1">
      <alignment horizontal="right" vertical="center"/>
    </xf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8" fillId="0" borderId="96" xfId="2" applyFont="1" applyFill="1" applyBorder="1" applyAlignment="1">
      <alignment vertical="center"/>
    </xf>
    <xf numFmtId="168" fontId="9" fillId="0" borderId="97" xfId="2" applyNumberFormat="1" applyFont="1" applyFill="1" applyBorder="1" applyAlignment="1">
      <alignment horizontal="right" vertical="center"/>
    </xf>
    <xf numFmtId="168" fontId="9" fillId="0" borderId="98" xfId="2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horizontal="right" vertical="center"/>
    </xf>
    <xf numFmtId="165" fontId="10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0" xfId="2" applyNumberFormat="1" applyFont="1" applyFill="1" applyBorder="1"/>
    <xf numFmtId="0" fontId="12" fillId="0" borderId="101" xfId="2" applyFont="1" applyFill="1" applyBorder="1" applyAlignment="1">
      <alignment vertical="center"/>
    </xf>
    <xf numFmtId="0" fontId="7" fillId="0" borderId="66" xfId="3" applyFont="1" applyFill="1" applyBorder="1" applyAlignment="1">
      <alignment horizontal="left" vertical="center"/>
    </xf>
    <xf numFmtId="0" fontId="2" fillId="0" borderId="102" xfId="2" applyFont="1" applyFill="1" applyBorder="1" applyAlignment="1">
      <alignment vertical="center"/>
    </xf>
    <xf numFmtId="165" fontId="10" fillId="0" borderId="69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horizontal="left" vertical="center"/>
    </xf>
    <xf numFmtId="166" fontId="4" fillId="0" borderId="103" xfId="2" applyNumberFormat="1" applyFont="1" applyFill="1" applyBorder="1"/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7" fillId="0" borderId="104" xfId="3" applyFont="1" applyFill="1" applyBorder="1" applyAlignment="1">
      <alignment vertical="center"/>
    </xf>
    <xf numFmtId="0" fontId="7" fillId="0" borderId="72" xfId="3" applyFont="1" applyFill="1" applyBorder="1" applyAlignment="1">
      <alignment horizontal="left" vertical="center"/>
    </xf>
    <xf numFmtId="0" fontId="7" fillId="0" borderId="105" xfId="2" applyFont="1" applyFill="1" applyBorder="1" applyAlignment="1">
      <alignment vertical="center"/>
    </xf>
    <xf numFmtId="165" fontId="10" fillId="0" borderId="90" xfId="2" applyNumberFormat="1" applyFont="1" applyFill="1" applyBorder="1" applyAlignment="1">
      <alignment horizontal="right" vertical="center"/>
    </xf>
    <xf numFmtId="10" fontId="4" fillId="0" borderId="106" xfId="2" applyNumberFormat="1" applyFont="1" applyFill="1" applyBorder="1"/>
    <xf numFmtId="0" fontId="7" fillId="0" borderId="107" xfId="3" applyFont="1" applyFill="1" applyBorder="1" applyAlignment="1">
      <alignment vertical="center"/>
    </xf>
    <xf numFmtId="0" fontId="8" fillId="0" borderId="108" xfId="2" applyFont="1" applyFill="1" applyBorder="1" applyAlignment="1">
      <alignment horizontal="left" vertical="center" wrapText="1"/>
    </xf>
    <xf numFmtId="168" fontId="9" fillId="0" borderId="109" xfId="2" applyNumberFormat="1" applyFont="1" applyFill="1" applyBorder="1" applyAlignment="1">
      <alignment vertical="center"/>
    </xf>
    <xf numFmtId="168" fontId="9" fillId="0" borderId="110" xfId="2" applyNumberFormat="1" applyFont="1" applyFill="1" applyBorder="1" applyAlignment="1">
      <alignment vertical="center"/>
    </xf>
    <xf numFmtId="165" fontId="9" fillId="0" borderId="111" xfId="2" applyNumberFormat="1" applyFont="1" applyFill="1" applyBorder="1" applyAlignment="1">
      <alignment horizontal="right" vertical="center"/>
    </xf>
    <xf numFmtId="0" fontId="2" fillId="0" borderId="54" xfId="2" applyBorder="1"/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168" fontId="9" fillId="0" borderId="114" xfId="2" applyNumberFormat="1" applyFont="1" applyFill="1" applyBorder="1" applyAlignment="1">
      <alignment vertical="center"/>
    </xf>
    <xf numFmtId="168" fontId="9" fillId="0" borderId="115" xfId="2" applyNumberFormat="1" applyFont="1" applyFill="1" applyBorder="1" applyAlignment="1">
      <alignment vertical="center"/>
    </xf>
    <xf numFmtId="165" fontId="9" fillId="0" borderId="116" xfId="2" applyNumberFormat="1" applyFont="1" applyFill="1" applyBorder="1" applyAlignment="1">
      <alignment horizontal="right" vertical="center"/>
    </xf>
    <xf numFmtId="165" fontId="10" fillId="0" borderId="117" xfId="2" applyNumberFormat="1" applyFont="1" applyFill="1" applyBorder="1" applyAlignment="1">
      <alignment horizontal="right" vertical="center"/>
    </xf>
    <xf numFmtId="0" fontId="7" fillId="0" borderId="118" xfId="3" applyFont="1" applyBorder="1" applyAlignment="1">
      <alignment vertical="center"/>
    </xf>
    <xf numFmtId="0" fontId="8" fillId="0" borderId="119" xfId="2" applyFont="1" applyFill="1" applyBorder="1" applyAlignment="1">
      <alignment vertical="center"/>
    </xf>
    <xf numFmtId="168" fontId="9" fillId="0" borderId="118" xfId="2" applyNumberFormat="1" applyFont="1" applyFill="1" applyBorder="1" applyAlignment="1">
      <alignment vertical="center"/>
    </xf>
    <xf numFmtId="168" fontId="9" fillId="0" borderId="120" xfId="2" applyNumberFormat="1" applyFont="1" applyFill="1" applyBorder="1" applyAlignment="1">
      <alignment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10" fillId="0" borderId="121" xfId="2" applyNumberFormat="1" applyFont="1" applyFill="1" applyBorder="1" applyAlignment="1">
      <alignment horizontal="right" vertical="center"/>
    </xf>
    <xf numFmtId="10" fontId="4" fillId="0" borderId="90" xfId="2" applyNumberFormat="1" applyFont="1" applyFill="1" applyBorder="1"/>
    <xf numFmtId="0" fontId="2" fillId="0" borderId="0" xfId="2" applyBorder="1"/>
    <xf numFmtId="0" fontId="2" fillId="0" borderId="100" xfId="2" applyFill="1" applyBorder="1"/>
    <xf numFmtId="10" fontId="4" fillId="0" borderId="122" xfId="2" applyNumberFormat="1" applyFont="1" applyFill="1" applyBorder="1"/>
    <xf numFmtId="0" fontId="7" fillId="0" borderId="123" xfId="3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0" fontId="13" fillId="0" borderId="124" xfId="2" applyFont="1" applyFill="1" applyBorder="1" applyAlignment="1">
      <alignment vertical="center" wrapText="1"/>
    </xf>
    <xf numFmtId="167" fontId="9" fillId="0" borderId="67" xfId="2" applyNumberFormat="1" applyFont="1" applyFill="1" applyBorder="1" applyAlignment="1"/>
    <xf numFmtId="167" fontId="9" fillId="0" borderId="68" xfId="2" applyNumberFormat="1" applyFont="1" applyFill="1" applyBorder="1" applyAlignment="1"/>
    <xf numFmtId="0" fontId="7" fillId="0" borderId="125" xfId="2" applyFont="1" applyFill="1" applyBorder="1" applyAlignment="1">
      <alignment vertical="center"/>
    </xf>
    <xf numFmtId="166" fontId="4" fillId="0" borderId="55" xfId="2" applyNumberFormat="1" applyFont="1" applyFill="1" applyBorder="1" applyAlignment="1">
      <alignment horizontal="right"/>
    </xf>
    <xf numFmtId="0" fontId="7" fillId="0" borderId="126" xfId="3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9" fillId="0" borderId="128" xfId="2" applyNumberFormat="1" applyFont="1" applyFill="1" applyBorder="1" applyAlignment="1"/>
    <xf numFmtId="167" fontId="9" fillId="0" borderId="129" xfId="2" applyNumberFormat="1" applyFont="1" applyFill="1" applyBorder="1" applyAlignment="1"/>
    <xf numFmtId="165" fontId="7" fillId="0" borderId="128" xfId="2" applyNumberFormat="1" applyFont="1" applyFill="1" applyBorder="1" applyAlignment="1">
      <alignment vertical="center"/>
    </xf>
    <xf numFmtId="9" fontId="2" fillId="0" borderId="54" xfId="1" applyFont="1" applyFill="1" applyBorder="1"/>
    <xf numFmtId="166" fontId="4" fillId="0" borderId="122" xfId="2" applyNumberFormat="1" applyFont="1" applyFill="1" applyBorder="1"/>
    <xf numFmtId="0" fontId="7" fillId="0" borderId="130" xfId="3" applyFont="1" applyFill="1" applyBorder="1" applyAlignment="1">
      <alignment vertical="center"/>
    </xf>
    <xf numFmtId="0" fontId="8" fillId="0" borderId="131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2" fillId="0" borderId="54" xfId="2" applyNumberFormat="1" applyBorder="1"/>
    <xf numFmtId="0" fontId="2" fillId="2" borderId="0" xfId="2" applyFont="1" applyFill="1"/>
    <xf numFmtId="166" fontId="2" fillId="2" borderId="0" xfId="2" applyNumberFormat="1" applyFont="1" applyFill="1"/>
    <xf numFmtId="0" fontId="8" fillId="0" borderId="127" xfId="2" applyFont="1" applyFill="1" applyBorder="1" applyAlignment="1">
      <alignment vertical="center"/>
    </xf>
    <xf numFmtId="0" fontId="8" fillId="0" borderId="132" xfId="2" applyFont="1" applyFill="1" applyBorder="1" applyAlignment="1">
      <alignment vertical="center"/>
    </xf>
    <xf numFmtId="167" fontId="9" fillId="0" borderId="133" xfId="2" applyNumberFormat="1" applyFont="1" applyFill="1" applyBorder="1" applyAlignment="1"/>
    <xf numFmtId="167" fontId="9" fillId="0" borderId="134" xfId="2" applyNumberFormat="1" applyFont="1" applyFill="1" applyBorder="1" applyAlignment="1"/>
    <xf numFmtId="0" fontId="7" fillId="0" borderId="135" xfId="2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8" fillId="0" borderId="137" xfId="2" applyFont="1" applyFill="1" applyBorder="1" applyAlignment="1">
      <alignment vertical="center"/>
    </xf>
    <xf numFmtId="167" fontId="9" fillId="0" borderId="135" xfId="2" applyNumberFormat="1" applyFont="1" applyFill="1" applyBorder="1" applyAlignment="1"/>
    <xf numFmtId="166" fontId="4" fillId="0" borderId="138" xfId="2" applyNumberFormat="1" applyFont="1" applyFill="1" applyBorder="1" applyAlignment="1">
      <alignment horizontal="right"/>
    </xf>
    <xf numFmtId="0" fontId="7" fillId="0" borderId="137" xfId="2" applyNumberFormat="1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166" fontId="4" fillId="0" borderId="47" xfId="2" applyNumberFormat="1" applyFont="1" applyFill="1" applyBorder="1"/>
    <xf numFmtId="3" fontId="4" fillId="0" borderId="138" xfId="2" applyNumberFormat="1" applyFont="1" applyFill="1" applyBorder="1"/>
    <xf numFmtId="0" fontId="7" fillId="0" borderId="140" xfId="2" applyFont="1" applyFill="1" applyBorder="1" applyAlignment="1">
      <alignment vertical="center"/>
    </xf>
    <xf numFmtId="0" fontId="8" fillId="0" borderId="140" xfId="2" applyFont="1" applyFill="1" applyBorder="1" applyAlignment="1">
      <alignment vertical="center"/>
    </xf>
    <xf numFmtId="166" fontId="4" fillId="0" borderId="138" xfId="2" applyNumberFormat="1" applyFont="1" applyFill="1" applyBorder="1"/>
    <xf numFmtId="0" fontId="7" fillId="0" borderId="134" xfId="2" applyFont="1" applyFill="1" applyBorder="1" applyAlignment="1">
      <alignment vertical="center"/>
    </xf>
    <xf numFmtId="0" fontId="2" fillId="0" borderId="54" xfId="2" applyFont="1" applyFill="1" applyBorder="1" applyAlignment="1">
      <alignment vertical="center"/>
    </xf>
    <xf numFmtId="0" fontId="8" fillId="0" borderId="139" xfId="2" applyFont="1" applyFill="1" applyBorder="1" applyAlignment="1">
      <alignment vertical="center"/>
    </xf>
    <xf numFmtId="167" fontId="9" fillId="0" borderId="135" xfId="2" applyNumberFormat="1" applyFont="1" applyFill="1" applyBorder="1" applyAlignment="1">
      <alignment horizontal="right"/>
    </xf>
    <xf numFmtId="0" fontId="7" fillId="0" borderId="36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0" fontId="8" fillId="0" borderId="142" xfId="2" applyFont="1" applyFill="1" applyBorder="1" applyAlignment="1">
      <alignment vertical="center"/>
    </xf>
    <xf numFmtId="168" fontId="9" fillId="0" borderId="135" xfId="2" applyNumberFormat="1" applyFont="1" applyFill="1" applyBorder="1" applyAlignment="1">
      <alignment vertical="center"/>
    </xf>
    <xf numFmtId="168" fontId="9" fillId="0" borderId="134" xfId="2" applyNumberFormat="1" applyFont="1" applyFill="1" applyBorder="1" applyAlignment="1">
      <alignment vertical="center"/>
    </xf>
    <xf numFmtId="168" fontId="9" fillId="0" borderId="143" xfId="2" applyNumberFormat="1" applyFont="1" applyFill="1" applyBorder="1" applyAlignment="1">
      <alignment vertical="center"/>
    </xf>
    <xf numFmtId="0" fontId="2" fillId="2" borderId="90" xfId="2" applyFill="1" applyBorder="1"/>
    <xf numFmtId="166" fontId="4" fillId="0" borderId="144" xfId="2" applyNumberFormat="1" applyFont="1" applyFill="1" applyBorder="1"/>
    <xf numFmtId="0" fontId="7" fillId="0" borderId="145" xfId="2" applyFont="1" applyFill="1" applyBorder="1" applyAlignment="1">
      <alignment vertical="center"/>
    </xf>
    <xf numFmtId="0" fontId="8" fillId="0" borderId="146" xfId="2" applyFont="1" applyFill="1" applyBorder="1" applyAlignment="1">
      <alignment vertical="center"/>
    </xf>
    <xf numFmtId="168" fontId="9" fillId="0" borderId="133" xfId="2" applyNumberFormat="1" applyFont="1" applyFill="1" applyBorder="1" applyAlignment="1">
      <alignment vertical="center"/>
    </xf>
    <xf numFmtId="168" fontId="9" fillId="0" borderId="147" xfId="2" applyNumberFormat="1" applyFont="1" applyFill="1" applyBorder="1" applyAlignment="1">
      <alignment vertical="center"/>
    </xf>
    <xf numFmtId="0" fontId="9" fillId="0" borderId="56" xfId="2" applyFont="1" applyFill="1" applyBorder="1" applyAlignment="1">
      <alignment horizontal="right" vertical="center"/>
    </xf>
    <xf numFmtId="165" fontId="10" fillId="0" borderId="86" xfId="2" applyNumberFormat="1" applyFont="1" applyFill="1" applyBorder="1" applyAlignment="1">
      <alignment horizontal="right" vertical="center"/>
    </xf>
    <xf numFmtId="166" fontId="4" fillId="0" borderId="148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8" fillId="0" borderId="149" xfId="2" applyFont="1" applyFill="1" applyBorder="1" applyAlignment="1">
      <alignment vertical="center"/>
    </xf>
    <xf numFmtId="168" fontId="9" fillId="0" borderId="150" xfId="2" applyNumberFormat="1" applyFont="1" applyFill="1" applyBorder="1" applyAlignment="1">
      <alignment horizontal="right" vertical="center"/>
    </xf>
    <xf numFmtId="168" fontId="9" fillId="0" borderId="151" xfId="2" applyNumberFormat="1" applyFont="1" applyFill="1" applyBorder="1" applyAlignment="1">
      <alignment horizontal="right" vertical="center"/>
    </xf>
    <xf numFmtId="0" fontId="9" fillId="0" borderId="125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166" fontId="4" fillId="2" borderId="153" xfId="2" applyNumberFormat="1" applyFont="1" applyFill="1" applyBorder="1"/>
    <xf numFmtId="0" fontId="7" fillId="0" borderId="137" xfId="3" applyFont="1" applyFill="1" applyBorder="1" applyAlignment="1">
      <alignment vertical="center"/>
    </xf>
    <xf numFmtId="0" fontId="13" fillId="0" borderId="154" xfId="2" applyFont="1" applyFill="1" applyBorder="1" applyAlignment="1">
      <alignment vertical="center" wrapText="1"/>
    </xf>
    <xf numFmtId="167" fontId="9" fillId="0" borderId="135" xfId="2" applyNumberFormat="1" applyFont="1" applyFill="1" applyBorder="1" applyAlignment="1">
      <alignment vertical="center"/>
    </xf>
    <xf numFmtId="167" fontId="9" fillId="0" borderId="134" xfId="2" applyNumberFormat="1" applyFont="1" applyFill="1" applyBorder="1" applyAlignment="1">
      <alignment vertical="center"/>
    </xf>
    <xf numFmtId="169" fontId="7" fillId="0" borderId="155" xfId="4" applyNumberFormat="1" applyFont="1" applyFill="1" applyBorder="1" applyAlignment="1">
      <alignment horizontal="right" vertical="center"/>
    </xf>
    <xf numFmtId="165" fontId="10" fillId="0" borderId="10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0" fontId="4" fillId="0" borderId="22" xfId="2" applyNumberFormat="1" applyFont="1" applyBorder="1"/>
    <xf numFmtId="0" fontId="2" fillId="6" borderId="47" xfId="2" applyFont="1" applyFill="1" applyBorder="1" applyAlignment="1">
      <alignment vertical="center"/>
    </xf>
    <xf numFmtId="0" fontId="7" fillId="0" borderId="135" xfId="2" applyFont="1" applyFill="1" applyBorder="1" applyAlignment="1">
      <alignment horizontal="right" vertical="center"/>
    </xf>
    <xf numFmtId="0" fontId="2" fillId="7" borderId="0" xfId="2" applyFont="1" applyFill="1" applyBorder="1" applyAlignment="1">
      <alignment vertical="center"/>
    </xf>
    <xf numFmtId="0" fontId="2" fillId="8" borderId="0" xfId="2" applyFont="1" applyFill="1" applyBorder="1" applyAlignment="1">
      <alignment vertical="center"/>
    </xf>
    <xf numFmtId="166" fontId="4" fillId="2" borderId="80" xfId="2" applyNumberFormat="1" applyFont="1" applyFill="1" applyBorder="1"/>
    <xf numFmtId="166" fontId="2" fillId="0" borderId="0" xfId="2" applyNumberFormat="1"/>
    <xf numFmtId="0" fontId="7" fillId="0" borderId="137" xfId="3" applyFont="1" applyBorder="1" applyAlignment="1">
      <alignment vertical="center"/>
    </xf>
    <xf numFmtId="0" fontId="2" fillId="5" borderId="0" xfId="2" applyFont="1" applyFill="1" applyBorder="1" applyAlignment="1">
      <alignment horizontal="left" vertical="center" indent="1"/>
    </xf>
    <xf numFmtId="0" fontId="2" fillId="9" borderId="0" xfId="2" applyFont="1" applyFill="1" applyBorder="1" applyAlignment="1">
      <alignment vertical="center"/>
    </xf>
    <xf numFmtId="0" fontId="2" fillId="5" borderId="47" xfId="2" applyFont="1" applyFill="1" applyBorder="1" applyAlignment="1">
      <alignment horizontal="left" vertical="center" indent="1"/>
    </xf>
    <xf numFmtId="166" fontId="4" fillId="2" borderId="55" xfId="2" applyNumberFormat="1" applyFont="1" applyFill="1" applyBorder="1"/>
    <xf numFmtId="0" fontId="7" fillId="0" borderId="156" xfId="2" applyFont="1" applyFill="1" applyBorder="1" applyAlignment="1">
      <alignment vertical="center"/>
    </xf>
    <xf numFmtId="0" fontId="8" fillId="0" borderId="156" xfId="2" applyFont="1" applyFill="1" applyBorder="1" applyAlignment="1">
      <alignment vertical="center"/>
    </xf>
    <xf numFmtId="168" fontId="9" fillId="0" borderId="157" xfId="2" applyNumberFormat="1" applyFont="1" applyFill="1" applyBorder="1" applyAlignment="1">
      <alignment horizontal="right" vertical="center"/>
    </xf>
    <xf numFmtId="0" fontId="7" fillId="0" borderId="158" xfId="2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horizontal="right" vertical="center"/>
    </xf>
    <xf numFmtId="165" fontId="10" fillId="0" borderId="160" xfId="2" applyNumberFormat="1" applyFont="1" applyFill="1" applyBorder="1" applyAlignment="1">
      <alignment horizontal="right" vertical="center"/>
    </xf>
    <xf numFmtId="0" fontId="15" fillId="5" borderId="54" xfId="2" applyFont="1" applyFill="1" applyBorder="1" applyAlignment="1">
      <alignment horizontal="left" vertical="center" indent="3"/>
    </xf>
    <xf numFmtId="166" fontId="4" fillId="2" borderId="122" xfId="2" applyNumberFormat="1" applyFont="1" applyFill="1" applyBorder="1"/>
    <xf numFmtId="0" fontId="7" fillId="0" borderId="161" xfId="2" applyFont="1" applyFill="1" applyBorder="1" applyAlignment="1">
      <alignment vertical="center"/>
    </xf>
    <xf numFmtId="0" fontId="8" fillId="0" borderId="161" xfId="2" applyFont="1" applyFill="1" applyBorder="1" applyAlignment="1">
      <alignment horizontal="left" vertical="center" wrapText="1"/>
    </xf>
    <xf numFmtId="169" fontId="7" fillId="0" borderId="162" xfId="4" applyNumberFormat="1" applyFont="1" applyFill="1" applyBorder="1" applyAlignment="1">
      <alignment horizontal="right" vertical="center"/>
    </xf>
    <xf numFmtId="165" fontId="10" fillId="2" borderId="134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0" borderId="47" xfId="2" applyFont="1" applyFill="1" applyBorder="1" applyAlignment="1">
      <alignment vertical="center"/>
    </xf>
    <xf numFmtId="167" fontId="9" fillId="0" borderId="16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7" fillId="0" borderId="161" xfId="3" applyFont="1" applyBorder="1" applyAlignment="1">
      <alignment vertical="center"/>
    </xf>
    <xf numFmtId="165" fontId="7" fillId="0" borderId="164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horizontal="right" vertical="center"/>
    </xf>
    <xf numFmtId="0" fontId="2" fillId="8" borderId="47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8" fillId="0" borderId="165" xfId="2" applyFont="1" applyFill="1" applyBorder="1" applyAlignment="1">
      <alignment vertical="center"/>
    </xf>
    <xf numFmtId="168" fontId="9" fillId="0" borderId="166" xfId="2" applyNumberFormat="1" applyFont="1" applyFill="1" applyBorder="1" applyAlignment="1">
      <alignment vertical="center"/>
    </xf>
    <xf numFmtId="168" fontId="9" fillId="0" borderId="167" xfId="2" applyNumberFormat="1" applyFont="1" applyFill="1" applyBorder="1" applyAlignment="1">
      <alignment vertical="center"/>
    </xf>
    <xf numFmtId="165" fontId="9" fillId="0" borderId="168" xfId="2" applyNumberFormat="1" applyFont="1" applyFill="1" applyBorder="1" applyAlignment="1">
      <alignment horizontal="right" vertical="center"/>
    </xf>
    <xf numFmtId="165" fontId="10" fillId="0" borderId="134" xfId="2" applyNumberFormat="1" applyFont="1" applyFill="1" applyBorder="1" applyAlignment="1">
      <alignment horizontal="right" vertical="center"/>
    </xf>
    <xf numFmtId="168" fontId="9" fillId="0" borderId="163" xfId="2" applyNumberFormat="1" applyFont="1" applyFill="1" applyBorder="1" applyAlignment="1">
      <alignment vertical="center"/>
    </xf>
    <xf numFmtId="165" fontId="9" fillId="0" borderId="169" xfId="2" applyNumberFormat="1" applyFont="1" applyFill="1" applyBorder="1" applyAlignment="1">
      <alignment horizontal="right" vertical="center"/>
    </xf>
    <xf numFmtId="166" fontId="4" fillId="2" borderId="48" xfId="2" applyNumberFormat="1" applyFont="1" applyFill="1" applyBorder="1"/>
    <xf numFmtId="0" fontId="7" fillId="0" borderId="170" xfId="2" applyFont="1" applyFill="1" applyBorder="1" applyAlignment="1">
      <alignment vertical="center"/>
    </xf>
    <xf numFmtId="0" fontId="8" fillId="0" borderId="171" xfId="2" applyFont="1" applyFill="1" applyBorder="1" applyAlignment="1">
      <alignment vertical="center"/>
    </xf>
    <xf numFmtId="168" fontId="9" fillId="0" borderId="172" xfId="2" applyNumberFormat="1" applyFont="1" applyFill="1" applyBorder="1" applyAlignment="1">
      <alignment vertical="center"/>
    </xf>
    <xf numFmtId="168" fontId="9" fillId="0" borderId="173" xfId="2" applyNumberFormat="1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165" fontId="10" fillId="0" borderId="175" xfId="2" applyNumberFormat="1" applyFont="1" applyFill="1" applyBorder="1" applyAlignment="1">
      <alignment horizontal="right" vertical="center"/>
    </xf>
    <xf numFmtId="165" fontId="10" fillId="0" borderId="176" xfId="2" applyNumberFormat="1" applyFont="1" applyFill="1" applyBorder="1" applyAlignment="1">
      <alignment horizontal="right" vertical="center"/>
    </xf>
    <xf numFmtId="0" fontId="2" fillId="10" borderId="62" xfId="2" applyFont="1" applyFill="1" applyBorder="1" applyAlignment="1">
      <alignment vertical="center"/>
    </xf>
    <xf numFmtId="0" fontId="2" fillId="0" borderId="62" xfId="2" applyBorder="1"/>
    <xf numFmtId="10" fontId="4" fillId="0" borderId="62" xfId="2" applyNumberFormat="1" applyFont="1" applyBorder="1"/>
    <xf numFmtId="0" fontId="2" fillId="8" borderId="177" xfId="2" applyFont="1" applyFill="1" applyBorder="1" applyAlignment="1">
      <alignment vertical="center"/>
    </xf>
    <xf numFmtId="0" fontId="2" fillId="11" borderId="0" xfId="2" applyFont="1" applyFill="1" applyBorder="1" applyAlignment="1">
      <alignment vertical="center"/>
    </xf>
    <xf numFmtId="166" fontId="4" fillId="2" borderId="0" xfId="2" applyNumberFormat="1" applyFont="1" applyFill="1" applyBorder="1"/>
    <xf numFmtId="0" fontId="7" fillId="0" borderId="7" xfId="3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0" fontId="8" fillId="0" borderId="179" xfId="2" applyFont="1" applyFill="1" applyBorder="1" applyAlignment="1">
      <alignment vertical="center"/>
    </xf>
    <xf numFmtId="168" fontId="9" fillId="0" borderId="180" xfId="2" applyNumberFormat="1" applyFont="1" applyFill="1" applyBorder="1" applyAlignment="1">
      <alignment horizontal="right" vertical="center"/>
    </xf>
    <xf numFmtId="168" fontId="9" fillId="0" borderId="181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 applyAlignment="1">
      <alignment horizontal="right" vertical="center"/>
    </xf>
    <xf numFmtId="165" fontId="10" fillId="2" borderId="183" xfId="2" applyNumberFormat="1" applyFont="1" applyFill="1" applyBorder="1" applyAlignment="1">
      <alignment horizontal="right" vertical="center"/>
    </xf>
    <xf numFmtId="165" fontId="10" fillId="2" borderId="184" xfId="2" applyNumberFormat="1" applyFont="1" applyFill="1" applyBorder="1" applyAlignment="1">
      <alignment horizontal="right" vertical="center"/>
    </xf>
    <xf numFmtId="166" fontId="4" fillId="0" borderId="22" xfId="2" applyNumberFormat="1" applyFont="1" applyFill="1" applyBorder="1"/>
    <xf numFmtId="0" fontId="2" fillId="2" borderId="0" xfId="2" applyFont="1" applyFill="1" applyBorder="1" applyAlignment="1">
      <alignment vertical="center"/>
    </xf>
    <xf numFmtId="0" fontId="2" fillId="2" borderId="0" xfId="2" applyFill="1" applyBorder="1"/>
    <xf numFmtId="1" fontId="7" fillId="0" borderId="197" xfId="2" applyNumberFormat="1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9" fillId="0" borderId="149" xfId="2" applyNumberFormat="1" applyFont="1" applyFill="1" applyBorder="1" applyAlignment="1">
      <alignment horizontal="right" vertical="center"/>
    </xf>
    <xf numFmtId="168" fontId="9" fillId="0" borderId="19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10" fillId="2" borderId="200" xfId="2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center" vertical="center"/>
    </xf>
    <xf numFmtId="1" fontId="7" fillId="0" borderId="201" xfId="2" applyNumberFormat="1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8" fillId="0" borderId="203" xfId="2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10" fillId="2" borderId="205" xfId="2" applyNumberFormat="1" applyFont="1" applyFill="1" applyBorder="1" applyAlignment="1">
      <alignment horizontal="right" vertical="center"/>
    </xf>
    <xf numFmtId="170" fontId="2" fillId="0" borderId="47" xfId="1" applyNumberFormat="1" applyFont="1" applyFill="1" applyBorder="1"/>
    <xf numFmtId="0" fontId="7" fillId="0" borderId="202" xfId="3" applyFont="1" applyFill="1" applyBorder="1" applyAlignment="1">
      <alignment vertical="center"/>
    </xf>
    <xf numFmtId="0" fontId="7" fillId="0" borderId="202" xfId="3" applyFont="1" applyBorder="1" applyAlignment="1">
      <alignment vertical="center"/>
    </xf>
    <xf numFmtId="170" fontId="2" fillId="0" borderId="47" xfId="1" applyNumberFormat="1" applyFont="1" applyBorder="1"/>
    <xf numFmtId="0" fontId="17" fillId="0" borderId="154" xfId="2" applyFont="1" applyFill="1" applyBorder="1" applyAlignment="1">
      <alignment vertical="center" wrapText="1"/>
    </xf>
    <xf numFmtId="166" fontId="4" fillId="2" borderId="23" xfId="2" applyNumberFormat="1" applyFont="1" applyFill="1" applyBorder="1"/>
    <xf numFmtId="3" fontId="2" fillId="0" borderId="0" xfId="2" applyNumberFormat="1"/>
    <xf numFmtId="10" fontId="4" fillId="2" borderId="22" xfId="2" applyNumberFormat="1" applyFont="1" applyFill="1" applyBorder="1"/>
    <xf numFmtId="0" fontId="2" fillId="2" borderId="47" xfId="2" applyFill="1" applyBorder="1"/>
    <xf numFmtId="168" fontId="9" fillId="0" borderId="206" xfId="2" applyNumberFormat="1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vertical="center"/>
    </xf>
    <xf numFmtId="0" fontId="8" fillId="0" borderId="209" xfId="2" applyFont="1" applyFill="1" applyBorder="1" applyAlignment="1">
      <alignment vertical="center"/>
    </xf>
    <xf numFmtId="0" fontId="2" fillId="0" borderId="54" xfId="2" applyFont="1" applyFill="1" applyBorder="1"/>
    <xf numFmtId="0" fontId="7" fillId="0" borderId="210" xfId="2" applyFont="1" applyFill="1" applyBorder="1" applyAlignment="1">
      <alignment vertical="center"/>
    </xf>
    <xf numFmtId="168" fontId="9" fillId="0" borderId="208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7" fillId="0" borderId="211" xfId="3" applyFont="1" applyFill="1" applyBorder="1" applyAlignment="1">
      <alignment vertical="center"/>
    </xf>
    <xf numFmtId="165" fontId="10" fillId="0" borderId="205" xfId="2" applyNumberFormat="1" applyFont="1" applyFill="1" applyBorder="1" applyAlignment="1">
      <alignment horizontal="right" vertical="center"/>
    </xf>
    <xf numFmtId="3" fontId="4" fillId="0" borderId="23" xfId="2" applyNumberFormat="1" applyFont="1" applyFill="1" applyBorder="1"/>
    <xf numFmtId="0" fontId="7" fillId="0" borderId="210" xfId="3" applyFont="1" applyFill="1" applyBorder="1" applyAlignment="1">
      <alignment vertical="center"/>
    </xf>
    <xf numFmtId="0" fontId="8" fillId="0" borderId="212" xfId="2" applyFont="1" applyFill="1" applyBorder="1" applyAlignment="1">
      <alignment vertical="center"/>
    </xf>
    <xf numFmtId="165" fontId="9" fillId="0" borderId="213" xfId="2" applyNumberFormat="1" applyFont="1" applyFill="1" applyBorder="1" applyAlignment="1">
      <alignment horizontal="right" vertical="center"/>
    </xf>
    <xf numFmtId="165" fontId="10" fillId="0" borderId="47" xfId="2" applyNumberFormat="1" applyFont="1" applyFill="1" applyBorder="1"/>
    <xf numFmtId="0" fontId="7" fillId="0" borderId="178" xfId="2" applyFont="1" applyFill="1" applyBorder="1" applyAlignment="1">
      <alignment vertical="center"/>
    </xf>
    <xf numFmtId="168" fontId="9" fillId="0" borderId="214" xfId="2" applyNumberFormat="1" applyFont="1" applyFill="1" applyBorder="1" applyAlignment="1">
      <alignment horizontal="right" vertical="center"/>
    </xf>
    <xf numFmtId="168" fontId="9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165" fontId="10" fillId="2" borderId="217" xfId="2" applyNumberFormat="1" applyFont="1" applyFill="1" applyBorder="1" applyAlignment="1">
      <alignment horizontal="right" vertical="center"/>
    </xf>
    <xf numFmtId="166" fontId="4" fillId="0" borderId="195" xfId="2" applyNumberFormat="1" applyFont="1" applyFill="1" applyBorder="1"/>
    <xf numFmtId="0" fontId="7" fillId="0" borderId="219" xfId="2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9" fillId="0" borderId="149" xfId="2" applyNumberFormat="1" applyFont="1" applyFill="1" applyBorder="1" applyAlignment="1">
      <alignment horizontal="right" vertical="center"/>
    </xf>
    <xf numFmtId="165" fontId="10" fillId="2" borderId="220" xfId="2" applyNumberFormat="1" applyFont="1" applyFill="1" applyBorder="1" applyAlignment="1">
      <alignment horizontal="right" vertical="center"/>
    </xf>
    <xf numFmtId="0" fontId="2" fillId="0" borderId="90" xfId="2" applyBorder="1"/>
    <xf numFmtId="3" fontId="4" fillId="0" borderId="221" xfId="2" applyNumberFormat="1" applyFont="1" applyFill="1" applyBorder="1" applyAlignment="1">
      <alignment horizontal="right"/>
    </xf>
    <xf numFmtId="0" fontId="7" fillId="0" borderId="214" xfId="3" applyFont="1" applyFill="1" applyBorder="1" applyAlignment="1">
      <alignment vertical="center"/>
    </xf>
    <xf numFmtId="0" fontId="8" fillId="0" borderId="214" xfId="3" applyFont="1" applyFill="1" applyBorder="1" applyAlignment="1">
      <alignment vertical="center"/>
    </xf>
    <xf numFmtId="167" fontId="9" fillId="0" borderId="96" xfId="2" applyNumberFormat="1" applyFont="1" applyFill="1" applyBorder="1" applyAlignment="1">
      <alignment horizontal="right" vertical="center"/>
    </xf>
    <xf numFmtId="168" fontId="9" fillId="0" borderId="96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8" fillId="0" borderId="224" xfId="3" applyFont="1" applyFill="1" applyBorder="1" applyAlignment="1">
      <alignment vertical="center"/>
    </xf>
    <xf numFmtId="168" fontId="9" fillId="0" borderId="225" xfId="2" applyNumberFormat="1" applyFont="1" applyFill="1" applyBorder="1" applyAlignment="1">
      <alignment horizontal="right" vertical="center"/>
    </xf>
    <xf numFmtId="168" fontId="9" fillId="0" borderId="226" xfId="2" applyNumberFormat="1" applyFont="1" applyFill="1" applyBorder="1" applyAlignment="1">
      <alignment horizontal="right" vertical="center"/>
    </xf>
    <xf numFmtId="0" fontId="9" fillId="0" borderId="227" xfId="2" applyFont="1" applyFill="1" applyBorder="1" applyAlignment="1">
      <alignment horizontal="right" vertical="center"/>
    </xf>
    <xf numFmtId="165" fontId="10" fillId="2" borderId="228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2" fillId="0" borderId="7" xfId="2" applyFill="1" applyBorder="1"/>
    <xf numFmtId="0" fontId="7" fillId="0" borderId="194" xfId="2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8" fillId="0" borderId="230" xfId="3" applyFont="1" applyFill="1" applyBorder="1" applyAlignment="1">
      <alignment vertical="center"/>
    </xf>
    <xf numFmtId="167" fontId="9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165" fontId="10" fillId="0" borderId="23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2" fillId="6" borderId="233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166" fontId="4" fillId="0" borderId="153" xfId="2" applyNumberFormat="1" applyFont="1" applyFill="1" applyBorder="1"/>
    <xf numFmtId="1" fontId="7" fillId="0" borderId="234" xfId="2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0" fontId="8" fillId="0" borderId="236" xfId="2" applyFont="1" applyFill="1" applyBorder="1" applyAlignment="1">
      <alignment vertical="center"/>
    </xf>
    <xf numFmtId="168" fontId="9" fillId="0" borderId="237" xfId="2" applyNumberFormat="1" applyFont="1" applyFill="1" applyBorder="1" applyAlignment="1">
      <alignment horizontal="right" vertical="center"/>
    </xf>
    <xf numFmtId="168" fontId="9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1" fontId="7" fillId="0" borderId="240" xfId="2" applyNumberFormat="1" applyFont="1" applyFill="1" applyBorder="1" applyAlignment="1">
      <alignment vertical="center"/>
    </xf>
    <xf numFmtId="0" fontId="8" fillId="0" borderId="203" xfId="3" applyFont="1" applyFill="1" applyBorder="1" applyAlignment="1">
      <alignment vertical="center"/>
    </xf>
    <xf numFmtId="168" fontId="9" fillId="0" borderId="203" xfId="2" applyNumberFormat="1" applyFont="1" applyFill="1" applyBorder="1" applyAlignment="1">
      <alignment horizontal="right" vertical="center"/>
    </xf>
    <xf numFmtId="166" fontId="4" fillId="0" borderId="54" xfId="2" applyNumberFormat="1" applyFont="1" applyFill="1" applyBorder="1"/>
    <xf numFmtId="165" fontId="10" fillId="2" borderId="241" xfId="2" applyNumberFormat="1" applyFont="1" applyFill="1" applyBorder="1" applyAlignment="1">
      <alignment horizontal="right" vertical="center"/>
    </xf>
    <xf numFmtId="165" fontId="10" fillId="2" borderId="0" xfId="2" applyNumberFormat="1" applyFont="1" applyFill="1" applyBorder="1" applyAlignment="1">
      <alignment horizontal="right" vertical="center"/>
    </xf>
    <xf numFmtId="166" fontId="4" fillId="0" borderId="242" xfId="2" applyNumberFormat="1" applyFont="1" applyFill="1" applyBorder="1"/>
    <xf numFmtId="1" fontId="7" fillId="0" borderId="243" xfId="2" applyNumberFormat="1" applyFont="1" applyFill="1" applyBorder="1" applyAlignment="1">
      <alignment vertical="center"/>
    </xf>
    <xf numFmtId="1" fontId="7" fillId="0" borderId="244" xfId="2" applyNumberFormat="1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8" fillId="0" borderId="246" xfId="2" applyFont="1" applyFill="1" applyBorder="1" applyAlignment="1">
      <alignment vertical="center"/>
    </xf>
    <xf numFmtId="168" fontId="9" fillId="0" borderId="24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" fontId="7" fillId="0" borderId="219" xfId="3" applyNumberFormat="1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0" fontId="8" fillId="0" borderId="249" xfId="2" applyFont="1" applyFill="1" applyBorder="1" applyAlignment="1">
      <alignment vertical="center"/>
    </xf>
    <xf numFmtId="168" fontId="9" fillId="0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165" fontId="10" fillId="2" borderId="251" xfId="2" applyNumberFormat="1" applyFont="1" applyFill="1" applyBorder="1" applyAlignment="1">
      <alignment horizontal="right" vertical="center"/>
    </xf>
    <xf numFmtId="0" fontId="2" fillId="0" borderId="252" xfId="2" applyFont="1" applyBorder="1"/>
    <xf numFmtId="0" fontId="7" fillId="0" borderId="249" xfId="2" applyFont="1" applyFill="1" applyBorder="1" applyAlignment="1">
      <alignment vertical="center"/>
    </xf>
    <xf numFmtId="0" fontId="8" fillId="0" borderId="249" xfId="3" applyFont="1" applyFill="1" applyBorder="1" applyAlignment="1">
      <alignment vertical="center"/>
    </xf>
    <xf numFmtId="0" fontId="8" fillId="0" borderId="54" xfId="2" applyFont="1" applyFill="1" applyBorder="1" applyAlignment="1">
      <alignment vertical="center"/>
    </xf>
    <xf numFmtId="0" fontId="11" fillId="2" borderId="249" xfId="2" applyFont="1" applyFill="1" applyBorder="1" applyAlignment="1">
      <alignment vertical="center"/>
    </xf>
    <xf numFmtId="165" fontId="10" fillId="2" borderId="253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166" fontId="4" fillId="0" borderId="228" xfId="2" applyNumberFormat="1" applyFont="1" applyFill="1" applyBorder="1"/>
    <xf numFmtId="0" fontId="7" fillId="0" borderId="254" xfId="3" applyFont="1" applyFill="1" applyBorder="1" applyAlignment="1">
      <alignment vertical="center"/>
    </xf>
    <xf numFmtId="0" fontId="8" fillId="0" borderId="254" xfId="3" applyFont="1" applyFill="1" applyBorder="1" applyAlignment="1">
      <alignment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10" fillId="0" borderId="251" xfId="2" applyNumberFormat="1" applyFont="1" applyFill="1" applyBorder="1" applyAlignment="1">
      <alignment horizontal="right" vertical="center"/>
    </xf>
    <xf numFmtId="0" fontId="2" fillId="0" borderId="54" xfId="2" applyFill="1" applyBorder="1" applyAlignment="1">
      <alignment horizontal="center"/>
    </xf>
    <xf numFmtId="0" fontId="2" fillId="0" borderId="54" xfId="2" applyFont="1" applyFill="1" applyBorder="1" applyAlignment="1">
      <alignment horizontal="center" vertical="center"/>
    </xf>
    <xf numFmtId="168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68" fontId="9" fillId="0" borderId="250" xfId="2" applyNumberFormat="1" applyFont="1" applyFill="1" applyBorder="1" applyAlignment="1">
      <alignment horizontal="right" vertical="center"/>
    </xf>
    <xf numFmtId="0" fontId="9" fillId="0" borderId="258" xfId="2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0" fontId="8" fillId="0" borderId="254" xfId="2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18" fillId="0" borderId="0" xfId="2" applyFont="1" applyFill="1"/>
    <xf numFmtId="10" fontId="19" fillId="0" borderId="0" xfId="2" applyNumberFormat="1" applyFont="1" applyFill="1" applyBorder="1"/>
    <xf numFmtId="0" fontId="18" fillId="0" borderId="0" xfId="2" applyFont="1" applyFill="1" applyBorder="1" applyAlignment="1">
      <alignment vertical="center"/>
    </xf>
    <xf numFmtId="168" fontId="9" fillId="0" borderId="254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8" fontId="9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4" fontId="2" fillId="12" borderId="153" xfId="2" applyNumberFormat="1" applyFont="1" applyFill="1" applyBorder="1" applyAlignment="1">
      <alignment vertical="center"/>
    </xf>
    <xf numFmtId="0" fontId="2" fillId="0" borderId="153" xfId="2" applyBorder="1"/>
    <xf numFmtId="10" fontId="4" fillId="0" borderId="228" xfId="2" applyNumberFormat="1" applyFont="1" applyBorder="1"/>
    <xf numFmtId="0" fontId="15" fillId="11" borderId="0" xfId="2" applyFont="1" applyFill="1" applyBorder="1" applyAlignment="1">
      <alignment vertical="center"/>
    </xf>
    <xf numFmtId="166" fontId="4" fillId="0" borderId="262" xfId="2" applyNumberFormat="1" applyFont="1" applyFill="1" applyBorder="1" applyAlignment="1">
      <alignment horizontal="right"/>
    </xf>
    <xf numFmtId="1" fontId="7" fillId="0" borderId="263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8" fillId="0" borderId="215" xfId="2" applyFont="1" applyFill="1" applyBorder="1" applyAlignment="1">
      <alignment vertical="center"/>
    </xf>
    <xf numFmtId="168" fontId="9" fillId="0" borderId="26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165" fontId="10" fillId="2" borderId="121" xfId="2" applyNumberFormat="1" applyFont="1" applyFill="1" applyBorder="1" applyAlignment="1">
      <alignment horizontal="right" vertical="center"/>
    </xf>
    <xf numFmtId="0" fontId="2" fillId="2" borderId="153" xfId="2" applyFill="1" applyBorder="1"/>
    <xf numFmtId="0" fontId="7" fillId="0" borderId="268" xfId="2" applyFont="1" applyFill="1" applyBorder="1" applyAlignment="1">
      <alignment vertical="center"/>
    </xf>
    <xf numFmtId="168" fontId="9" fillId="0" borderId="268" xfId="2" applyNumberFormat="1" applyFont="1" applyFill="1" applyBorder="1" applyAlignment="1">
      <alignment horizontal="right" vertical="center"/>
    </xf>
    <xf numFmtId="165" fontId="10" fillId="0" borderId="200" xfId="2" applyNumberFormat="1" applyFont="1" applyFill="1" applyBorder="1" applyAlignment="1">
      <alignment horizontal="right" vertical="center"/>
    </xf>
    <xf numFmtId="165" fontId="10" fillId="0" borderId="269" xfId="2" applyNumberFormat="1" applyFont="1" applyFill="1" applyBorder="1" applyAlignment="1">
      <alignment horizontal="right" vertical="center"/>
    </xf>
    <xf numFmtId="0" fontId="2" fillId="10" borderId="54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0" fontId="8" fillId="0" borderId="271" xfId="2" applyFont="1" applyFill="1" applyBorder="1" applyAlignment="1">
      <alignment vertical="center"/>
    </xf>
    <xf numFmtId="168" fontId="9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54" xfId="2" applyFont="1" applyFill="1" applyBorder="1" applyAlignment="1">
      <alignment vertical="center"/>
    </xf>
    <xf numFmtId="166" fontId="4" fillId="0" borderId="274" xfId="2" applyNumberFormat="1" applyFont="1" applyFill="1" applyBorder="1"/>
    <xf numFmtId="0" fontId="8" fillId="0" borderId="275" xfId="2" applyFont="1" applyFill="1" applyBorder="1" applyAlignment="1">
      <alignment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7" fillId="0" borderId="249" xfId="3" applyFont="1" applyBorder="1" applyAlignment="1">
      <alignment vertical="center"/>
    </xf>
    <xf numFmtId="165" fontId="10" fillId="0" borderId="25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13" borderId="54" xfId="2" applyFont="1" applyFill="1" applyBorder="1" applyAlignment="1">
      <alignment vertical="center"/>
    </xf>
    <xf numFmtId="168" fontId="9" fillId="0" borderId="271" xfId="2" applyNumberFormat="1" applyFont="1" applyFill="1" applyBorder="1" applyAlignment="1">
      <alignment horizontal="right" vertical="center"/>
    </xf>
    <xf numFmtId="165" fontId="10" fillId="0" borderId="251" xfId="2" applyNumberFormat="1" applyFont="1" applyBorder="1"/>
    <xf numFmtId="168" fontId="9" fillId="0" borderId="255" xfId="2" applyNumberFormat="1" applyFont="1" applyFill="1" applyBorder="1" applyAlignment="1">
      <alignment horizontal="right" vertical="center"/>
    </xf>
    <xf numFmtId="0" fontId="20" fillId="0" borderId="251" xfId="2" applyFont="1" applyBorder="1" applyAlignment="1">
      <alignment horizontal="center"/>
    </xf>
    <xf numFmtId="0" fontId="20" fillId="0" borderId="251" xfId="2" applyFont="1" applyFill="1" applyBorder="1" applyAlignment="1">
      <alignment horizontal="center"/>
    </xf>
    <xf numFmtId="0" fontId="2" fillId="14" borderId="0" xfId="2" applyFont="1" applyFill="1" applyBorder="1" applyAlignment="1">
      <alignment vertical="center"/>
    </xf>
    <xf numFmtId="0" fontId="2" fillId="15" borderId="0" xfId="2" applyFill="1"/>
    <xf numFmtId="10" fontId="4" fillId="15" borderId="22" xfId="2" applyNumberFormat="1" applyFont="1" applyFill="1" applyBorder="1"/>
    <xf numFmtId="0" fontId="7" fillId="0" borderId="277" xfId="2" applyFont="1" applyFill="1" applyBorder="1" applyAlignment="1">
      <alignment vertical="center"/>
    </xf>
    <xf numFmtId="0" fontId="8" fillId="0" borderId="278" xfId="2" applyFont="1" applyFill="1" applyBorder="1" applyAlignment="1">
      <alignment vertical="center"/>
    </xf>
    <xf numFmtId="168" fontId="9" fillId="0" borderId="279" xfId="2" applyNumberFormat="1" applyFont="1" applyFill="1" applyBorder="1" applyAlignment="1">
      <alignment horizontal="right"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20" fillId="0" borderId="251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0" fontId="8" fillId="0" borderId="281" xfId="2" applyFont="1" applyFill="1" applyBorder="1" applyAlignment="1">
      <alignment vertical="center"/>
    </xf>
    <xf numFmtId="168" fontId="9" fillId="0" borderId="282" xfId="2" applyNumberFormat="1" applyFont="1" applyFill="1" applyBorder="1" applyAlignment="1">
      <alignment horizontal="right" vertical="center"/>
    </xf>
    <xf numFmtId="168" fontId="9" fillId="0" borderId="283" xfId="2" applyNumberFormat="1" applyFont="1" applyFill="1" applyBorder="1" applyAlignment="1">
      <alignment horizontal="right" vertical="center"/>
    </xf>
    <xf numFmtId="0" fontId="9" fillId="0" borderId="282" xfId="2" applyFont="1" applyFill="1" applyBorder="1" applyAlignment="1">
      <alignment horizontal="right" vertical="center"/>
    </xf>
    <xf numFmtId="165" fontId="10" fillId="0" borderId="284" xfId="2" applyNumberFormat="1" applyFont="1" applyFill="1" applyBorder="1" applyAlignment="1">
      <alignment horizontal="right" vertical="center"/>
    </xf>
    <xf numFmtId="0" fontId="2" fillId="7" borderId="281" xfId="2" applyFont="1" applyFill="1" applyBorder="1" applyAlignment="1">
      <alignment horizontal="right" vertical="center"/>
    </xf>
    <xf numFmtId="0" fontId="2" fillId="0" borderId="281" xfId="2" applyBorder="1" applyAlignment="1">
      <alignment horizontal="right"/>
    </xf>
    <xf numFmtId="10" fontId="4" fillId="0" borderId="281" xfId="2" applyNumberFormat="1" applyFont="1" applyBorder="1" applyAlignment="1">
      <alignment horizontal="right"/>
    </xf>
    <xf numFmtId="0" fontId="2" fillId="8" borderId="54" xfId="2" applyFont="1" applyFill="1" applyBorder="1" applyAlignment="1">
      <alignment horizontal="center" vertical="center"/>
    </xf>
    <xf numFmtId="0" fontId="7" fillId="0" borderId="278" xfId="2" applyFont="1" applyFill="1" applyBorder="1" applyAlignment="1">
      <alignment vertical="center"/>
    </xf>
    <xf numFmtId="168" fontId="9" fillId="0" borderId="278" xfId="2" applyNumberFormat="1" applyFont="1" applyFill="1" applyBorder="1" applyAlignment="1">
      <alignment horizontal="right" vertical="center"/>
    </xf>
    <xf numFmtId="168" fontId="9" fillId="0" borderId="285" xfId="2" applyNumberFormat="1" applyFont="1" applyFill="1" applyBorder="1" applyAlignment="1">
      <alignment horizontal="right" vertical="center"/>
    </xf>
    <xf numFmtId="0" fontId="2" fillId="7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6" fontId="4" fillId="2" borderId="274" xfId="2" applyNumberFormat="1" applyFont="1" applyFill="1" applyBorder="1"/>
    <xf numFmtId="168" fontId="9" fillId="0" borderId="64" xfId="2" applyNumberFormat="1" applyFont="1" applyFill="1" applyBorder="1" applyAlignment="1">
      <alignment horizontal="right" vertical="center"/>
    </xf>
    <xf numFmtId="165" fontId="10" fillId="0" borderId="286" xfId="2" applyNumberFormat="1" applyFont="1" applyFill="1" applyBorder="1" applyAlignment="1">
      <alignment horizontal="right" vertical="center"/>
    </xf>
    <xf numFmtId="0" fontId="2" fillId="7" borderId="287" xfId="2" applyFont="1" applyFill="1" applyBorder="1" applyAlignment="1">
      <alignment horizontal="right" vertical="center"/>
    </xf>
    <xf numFmtId="0" fontId="2" fillId="0" borderId="287" xfId="2" applyBorder="1" applyAlignment="1">
      <alignment horizontal="right"/>
    </xf>
    <xf numFmtId="10" fontId="4" fillId="0" borderId="287" xfId="2" applyNumberFormat="1" applyFont="1" applyBorder="1" applyAlignment="1">
      <alignment horizontal="right"/>
    </xf>
    <xf numFmtId="168" fontId="9" fillId="0" borderId="280" xfId="2" applyNumberFormat="1" applyFont="1" applyFill="1" applyBorder="1" applyAlignment="1">
      <alignment horizontal="right" vertical="center"/>
    </xf>
    <xf numFmtId="0" fontId="7" fillId="0" borderId="288" xfId="2" applyFont="1" applyFill="1" applyBorder="1" applyAlignment="1">
      <alignment vertical="center"/>
    </xf>
    <xf numFmtId="0" fontId="8" fillId="0" borderId="288" xfId="2" applyFont="1" applyFill="1" applyBorder="1" applyAlignment="1">
      <alignment vertical="center"/>
    </xf>
    <xf numFmtId="167" fontId="9" fillId="0" borderId="289" xfId="2" applyNumberFormat="1" applyFont="1" applyFill="1" applyBorder="1" applyAlignment="1">
      <alignment vertical="center"/>
    </xf>
    <xf numFmtId="169" fontId="8" fillId="0" borderId="290" xfId="4" applyNumberFormat="1" applyFont="1" applyFill="1" applyBorder="1" applyAlignment="1">
      <alignment horizontal="right" vertical="center"/>
    </xf>
    <xf numFmtId="166" fontId="21" fillId="11" borderId="153" xfId="2" applyNumberFormat="1" applyFont="1" applyFill="1" applyBorder="1" applyAlignment="1">
      <alignment vertical="center"/>
    </xf>
    <xf numFmtId="0" fontId="7" fillId="0" borderId="292" xfId="3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8" fontId="9" fillId="0" borderId="294" xfId="2" applyNumberFormat="1" applyFont="1" applyFill="1" applyBorder="1" applyAlignment="1">
      <alignment horizontal="right" vertical="center"/>
    </xf>
    <xf numFmtId="168" fontId="9" fillId="0" borderId="295" xfId="2" applyNumberFormat="1" applyFont="1" applyFill="1" applyBorder="1" applyAlignment="1">
      <alignment horizontal="right" vertical="center"/>
    </xf>
    <xf numFmtId="0" fontId="9" fillId="0" borderId="296" xfId="2" applyFont="1" applyFill="1" applyBorder="1" applyAlignment="1">
      <alignment horizontal="right" vertical="center"/>
    </xf>
    <xf numFmtId="165" fontId="10" fillId="2" borderId="122" xfId="2" applyNumberFormat="1" applyFont="1" applyFill="1" applyBorder="1" applyAlignment="1">
      <alignment horizontal="right"/>
    </xf>
    <xf numFmtId="10" fontId="4" fillId="2" borderId="121" xfId="2" applyNumberFormat="1" applyFont="1" applyFill="1" applyBorder="1"/>
    <xf numFmtId="0" fontId="22" fillId="2" borderId="0" xfId="2" applyFont="1" applyFill="1" applyBorder="1" applyAlignment="1">
      <alignment horizontal="center" vertical="center"/>
    </xf>
    <xf numFmtId="0" fontId="7" fillId="0" borderId="222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0" fontId="8" fillId="0" borderId="297" xfId="2" applyFont="1" applyFill="1" applyBorder="1" applyAlignment="1">
      <alignment vertical="center"/>
    </xf>
    <xf numFmtId="168" fontId="9" fillId="0" borderId="230" xfId="2" applyNumberFormat="1" applyFont="1" applyFill="1" applyBorder="1" applyAlignment="1">
      <alignment horizontal="right" vertical="center"/>
    </xf>
    <xf numFmtId="165" fontId="9" fillId="0" borderId="298" xfId="2" applyNumberFormat="1" applyFont="1" applyFill="1" applyBorder="1" applyAlignment="1">
      <alignment horizontal="right" vertical="center"/>
    </xf>
    <xf numFmtId="169" fontId="10" fillId="2" borderId="29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8" fillId="0" borderId="0" xfId="2" applyFont="1"/>
    <xf numFmtId="0" fontId="23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10" fillId="2" borderId="300" xfId="2" applyNumberFormat="1" applyFont="1" applyFill="1" applyBorder="1" applyAlignment="1">
      <alignment horizontal="right" vertical="center"/>
    </xf>
    <xf numFmtId="164" fontId="10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2" fillId="11" borderId="0" xfId="2" applyFont="1" applyFill="1" applyAlignment="1">
      <alignment vertical="center"/>
    </xf>
    <xf numFmtId="169" fontId="10" fillId="2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24" fillId="0" borderId="0" xfId="0" applyFont="1"/>
    <xf numFmtId="166" fontId="4" fillId="2" borderId="301" xfId="2" applyNumberFormat="1" applyFont="1" applyFill="1" applyBorder="1"/>
    <xf numFmtId="166" fontId="21" fillId="11" borderId="302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62" xfId="2" applyFont="1" applyFill="1" applyBorder="1" applyAlignment="1">
      <alignment horizontal="center" vertical="center"/>
    </xf>
    <xf numFmtId="0" fontId="6" fillId="0" borderId="152" xfId="2" applyFont="1" applyFill="1" applyBorder="1" applyAlignment="1">
      <alignment horizontal="center" vertical="center"/>
    </xf>
    <xf numFmtId="0" fontId="6" fillId="0" borderId="266" xfId="2" applyFont="1" applyFill="1" applyBorder="1" applyAlignment="1">
      <alignment horizontal="center" vertical="center"/>
    </xf>
    <xf numFmtId="0" fontId="6" fillId="0" borderId="267" xfId="2" applyFont="1" applyFill="1" applyBorder="1" applyAlignment="1">
      <alignment horizontal="center" vertical="center"/>
    </xf>
    <xf numFmtId="0" fontId="6" fillId="0" borderId="291" xfId="2" applyFont="1" applyFill="1" applyBorder="1" applyAlignment="1">
      <alignment horizontal="center" vertical="center"/>
    </xf>
    <xf numFmtId="0" fontId="6" fillId="0" borderId="195" xfId="2" applyFont="1" applyFill="1" applyBorder="1" applyAlignment="1">
      <alignment horizontal="center" vertical="center"/>
    </xf>
    <xf numFmtId="0" fontId="6" fillId="0" borderId="196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5" xfId="2" applyFont="1" applyFill="1" applyBorder="1" applyAlignment="1">
      <alignment horizontal="center" vertical="center"/>
    </xf>
    <xf numFmtId="0" fontId="3" fillId="0" borderId="63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16" fillId="0" borderId="188" xfId="2" applyNumberFormat="1" applyFont="1" applyFill="1" applyBorder="1" applyAlignment="1">
      <alignment horizontal="center" vertical="center" wrapText="1"/>
    </xf>
    <xf numFmtId="15" fontId="16" fillId="0" borderId="9" xfId="2" applyNumberFormat="1" applyFont="1" applyFill="1" applyBorder="1" applyAlignment="1">
      <alignment horizontal="center" vertical="center" wrapText="1"/>
    </xf>
    <xf numFmtId="15" fontId="16" fillId="0" borderId="15" xfId="2" applyNumberFormat="1" applyFont="1" applyFill="1" applyBorder="1" applyAlignment="1">
      <alignment horizontal="center" vertical="center" wrapText="1"/>
    </xf>
    <xf numFmtId="0" fontId="16" fillId="0" borderId="189" xfId="2" applyFont="1" applyFill="1" applyBorder="1" applyAlignment="1">
      <alignment horizontal="center" vertical="center" wrapText="1"/>
    </xf>
    <xf numFmtId="0" fontId="16" fillId="0" borderId="190" xfId="2" applyFont="1" applyFill="1" applyBorder="1" applyAlignment="1">
      <alignment horizontal="center" vertical="center" wrapText="1"/>
    </xf>
    <xf numFmtId="165" fontId="16" fillId="0" borderId="188" xfId="2" applyNumberFormat="1" applyFont="1" applyFill="1" applyBorder="1" applyAlignment="1">
      <alignment horizontal="center" vertical="center" wrapText="1"/>
    </xf>
    <xf numFmtId="165" fontId="16" fillId="0" borderId="9" xfId="2" applyNumberFormat="1" applyFont="1" applyFill="1" applyBorder="1" applyAlignment="1">
      <alignment horizontal="center" vertical="center" wrapText="1"/>
    </xf>
    <xf numFmtId="165" fontId="16" fillId="0" borderId="1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165" fontId="16" fillId="2" borderId="191" xfId="2" applyNumberFormat="1" applyFont="1" applyFill="1" applyBorder="1" applyAlignment="1">
      <alignment horizontal="center" vertical="center" wrapText="1"/>
    </xf>
    <xf numFmtId="165" fontId="16" fillId="2" borderId="90" xfId="2" applyNumberFormat="1" applyFont="1" applyFill="1" applyBorder="1" applyAlignment="1">
      <alignment horizontal="center" vertical="center" wrapText="1"/>
    </xf>
    <xf numFmtId="165" fontId="16" fillId="2" borderId="121" xfId="2" applyNumberFormat="1" applyFont="1" applyFill="1" applyBorder="1" applyAlignment="1">
      <alignment horizontal="center" vertical="center" wrapText="1"/>
    </xf>
    <xf numFmtId="0" fontId="16" fillId="0" borderId="192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6" fillId="0" borderId="194" xfId="2" applyFont="1" applyFill="1" applyBorder="1" applyAlignment="1">
      <alignment horizontal="center" vertical="center"/>
    </xf>
    <xf numFmtId="0" fontId="6" fillId="0" borderId="218" xfId="2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 wrapText="1"/>
    </xf>
    <xf numFmtId="165" fontId="3" fillId="2" borderId="12" xfId="2" applyNumberFormat="1" applyFont="1" applyFill="1" applyBorder="1" applyAlignment="1">
      <alignment horizontal="center" vertical="center" wrapText="1"/>
    </xf>
    <xf numFmtId="165" fontId="3" fillId="2" borderId="18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6"/>
  <sheetViews>
    <sheetView showWhiteSpace="0" topLeftCell="A38" zoomScale="90" zoomScaleNormal="90" zoomScaleSheetLayoutView="100" workbookViewId="0">
      <selection activeCell="H14" sqref="H14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194.721</v>
      </c>
      <c r="J6" s="15">
        <v>194.81399999999999</v>
      </c>
      <c r="K6" s="16"/>
      <c r="L6" s="16"/>
      <c r="M6" s="17"/>
      <c r="N6" s="16"/>
      <c r="O6" s="1"/>
      <c r="P6" s="18">
        <v>575170267</v>
      </c>
      <c r="Q6" s="19">
        <f>+(J6-I6)/I6</f>
        <v>4.7760642149531542E-4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132.95099999999999</v>
      </c>
      <c r="J7" s="27">
        <v>133.01400000000001</v>
      </c>
      <c r="K7" s="16"/>
      <c r="L7" s="16"/>
      <c r="M7" s="17"/>
      <c r="N7" s="16"/>
      <c r="O7" s="1"/>
      <c r="P7" s="28">
        <v>280442152</v>
      </c>
      <c r="Q7" s="19">
        <f t="shared" ref="Q7:Q70" si="0">+(J7-I7)/I7</f>
        <v>4.7385879008068085E-4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111.735</v>
      </c>
      <c r="J8" s="27">
        <v>111.78700000000001</v>
      </c>
      <c r="K8" s="16"/>
      <c r="L8" s="16"/>
      <c r="M8" s="17"/>
      <c r="N8" s="16"/>
      <c r="O8" s="1"/>
      <c r="P8" s="18">
        <v>60683021</v>
      </c>
      <c r="Q8" s="19">
        <f t="shared" si="0"/>
        <v>4.6538685282146783E-4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118.586</v>
      </c>
      <c r="J9" s="27">
        <v>118.652</v>
      </c>
      <c r="K9" s="16"/>
      <c r="L9" s="16"/>
      <c r="M9" s="17"/>
      <c r="N9" s="16"/>
      <c r="P9" s="18">
        <v>119023887</v>
      </c>
      <c r="Q9" s="19">
        <f t="shared" si="0"/>
        <v>5.5655810972629572E-4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116.443</v>
      </c>
      <c r="J10" s="27">
        <v>116.5</v>
      </c>
      <c r="K10" s="16"/>
      <c r="L10" s="16"/>
      <c r="M10" s="17"/>
      <c r="N10" s="16"/>
      <c r="O10" s="42"/>
      <c r="P10" s="43">
        <v>12495356</v>
      </c>
      <c r="Q10" s="19">
        <f t="shared" si="0"/>
        <v>4.8950988895856481E-4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113.47499999999999</v>
      </c>
      <c r="J11" s="47">
        <v>113.551</v>
      </c>
      <c r="K11" s="16"/>
      <c r="L11" s="16"/>
      <c r="M11" s="17"/>
      <c r="N11" s="16"/>
      <c r="O11" s="42"/>
      <c r="P11" s="43">
        <v>137836226</v>
      </c>
      <c r="Q11" s="19">
        <f t="shared" si="0"/>
        <v>6.6975104648607725E-4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112.378</v>
      </c>
      <c r="J12" s="27">
        <v>112.428</v>
      </c>
      <c r="K12" s="16"/>
      <c r="L12" s="17"/>
      <c r="M12" s="16"/>
      <c r="N12" s="50"/>
      <c r="O12" s="50"/>
      <c r="P12" s="51">
        <v>3548465</v>
      </c>
      <c r="Q12" s="19">
        <f t="shared" si="0"/>
        <v>4.4492694299593476E-4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45.948</v>
      </c>
      <c r="J13" s="55">
        <v>45.965000000000003</v>
      </c>
      <c r="K13" s="16"/>
      <c r="L13" s="16"/>
      <c r="M13" s="17"/>
      <c r="N13" s="16"/>
      <c r="O13" s="56"/>
      <c r="P13" s="57">
        <v>35235529</v>
      </c>
      <c r="Q13" s="19">
        <f t="shared" si="0"/>
        <v>3.6998345956304983E-4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32.414000000000001</v>
      </c>
      <c r="J14" s="55">
        <v>32.429000000000002</v>
      </c>
      <c r="K14" s="16"/>
      <c r="L14" s="16"/>
      <c r="M14" s="17"/>
      <c r="N14" s="16"/>
      <c r="O14" s="56"/>
      <c r="P14" s="57">
        <v>5713421</v>
      </c>
      <c r="Q14" s="19">
        <f t="shared" si="0"/>
        <v>4.6276300364041982E-4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109.65900000000001</v>
      </c>
      <c r="J15" s="55">
        <v>109.72799999999999</v>
      </c>
      <c r="K15" s="16"/>
      <c r="L15" s="17"/>
      <c r="M15" s="16"/>
      <c r="N15" s="65"/>
      <c r="O15" s="66"/>
      <c r="P15" s="67">
        <v>70689845</v>
      </c>
      <c r="Q15" s="19">
        <f t="shared" si="0"/>
        <v>6.2922331956326793E-4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17.172000000000001</v>
      </c>
      <c r="J17" s="76">
        <v>17.181000000000001</v>
      </c>
      <c r="K17" s="16"/>
      <c r="L17" s="16"/>
      <c r="M17" s="17"/>
      <c r="N17" s="16"/>
      <c r="O17" s="1"/>
      <c r="P17" s="67">
        <v>101528645</v>
      </c>
      <c r="Q17" s="19">
        <f t="shared" si="0"/>
        <v>5.2410901467507228E-4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124.126</v>
      </c>
      <c r="J18" s="55">
        <v>124.17</v>
      </c>
      <c r="K18" s="16"/>
      <c r="L18" s="16"/>
      <c r="M18" s="17"/>
      <c r="N18" s="16"/>
      <c r="O18" s="16"/>
      <c r="P18" s="83">
        <v>1982997</v>
      </c>
      <c r="Q18" s="19">
        <f t="shared" si="0"/>
        <v>3.5447851376824299E-4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</v>
      </c>
      <c r="J19" s="55">
        <v>1.17</v>
      </c>
      <c r="K19" s="51"/>
      <c r="L19" s="88"/>
      <c r="M19" s="17"/>
      <c r="N19" s="16"/>
      <c r="O19" s="36"/>
      <c r="P19" s="18">
        <v>4798612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115.917</v>
      </c>
      <c r="J20" s="94">
        <v>115.95399999999999</v>
      </c>
      <c r="K20" s="16"/>
      <c r="L20" s="16"/>
      <c r="M20" s="17"/>
      <c r="N20" s="16"/>
      <c r="O20" s="1"/>
      <c r="P20" s="95">
        <v>24416250</v>
      </c>
      <c r="Q20" s="19">
        <f t="shared" si="0"/>
        <v>3.1919390598438474E-4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11.353</v>
      </c>
      <c r="J21" s="102">
        <v>11.358000000000001</v>
      </c>
      <c r="K21" s="103"/>
      <c r="L21" s="104"/>
      <c r="M21" s="103"/>
      <c r="N21" s="105"/>
      <c r="O21" s="106"/>
      <c r="P21" s="107">
        <v>5169428</v>
      </c>
      <c r="Q21" s="19">
        <f t="shared" si="0"/>
        <v>4.4041222584345824E-4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162.92699999999999</v>
      </c>
      <c r="J22" s="55">
        <v>163.012</v>
      </c>
      <c r="P22" s="95">
        <v>80862352</v>
      </c>
      <c r="Q22" s="19">
        <f t="shared" si="0"/>
        <v>5.2170604012844997E-4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11.347</v>
      </c>
      <c r="J23" s="119">
        <v>11.361000000000001</v>
      </c>
      <c r="K23" s="16"/>
      <c r="L23" s="16"/>
      <c r="M23" s="17"/>
      <c r="N23" s="16"/>
      <c r="O23" s="16"/>
      <c r="P23" s="83">
        <v>730980</v>
      </c>
      <c r="Q23" s="19">
        <f t="shared" si="0"/>
        <v>1.2338062924121902E-3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1.798</v>
      </c>
      <c r="J25" s="125">
        <v>1.8</v>
      </c>
      <c r="K25" s="88" t="s">
        <v>48</v>
      </c>
      <c r="L25" s="16"/>
      <c r="M25" s="17">
        <f>+(J25-I25)/I25</f>
        <v>1.1123470522803123E-3</v>
      </c>
      <c r="N25" s="16"/>
      <c r="O25" s="126" t="s">
        <v>49</v>
      </c>
      <c r="P25" s="127">
        <v>4275682</v>
      </c>
      <c r="Q25" s="19">
        <f t="shared" si="0"/>
        <v>1.1123470522803123E-3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62.284999999999997</v>
      </c>
      <c r="J27" s="102">
        <v>62.311</v>
      </c>
      <c r="K27" s="16"/>
      <c r="L27" s="16"/>
      <c r="M27" s="134"/>
      <c r="N27" s="16"/>
      <c r="O27" s="16"/>
      <c r="P27" s="18">
        <v>1455097</v>
      </c>
      <c r="Q27" s="19">
        <f t="shared" si="0"/>
        <v>4.174359797704641E-4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129.45699999999999</v>
      </c>
      <c r="J28" s="55">
        <v>129.553</v>
      </c>
      <c r="K28" s="16"/>
      <c r="L28" s="16"/>
      <c r="M28" s="17"/>
      <c r="N28" s="16"/>
      <c r="O28" s="140"/>
      <c r="P28" s="57">
        <v>6171396</v>
      </c>
      <c r="Q28" s="19">
        <f t="shared" si="0"/>
        <v>7.4155897324983306E-4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104.658</v>
      </c>
      <c r="J29" s="146">
        <v>104.75700000000001</v>
      </c>
      <c r="K29" s="16"/>
      <c r="L29" s="16"/>
      <c r="M29" s="17"/>
      <c r="N29" s="16"/>
      <c r="O29" s="140"/>
      <c r="P29" s="57">
        <v>538140</v>
      </c>
      <c r="Q29" s="19">
        <f t="shared" si="0"/>
        <v>9.4593819870438715E-4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103.384</v>
      </c>
      <c r="J30" s="152">
        <v>103.441</v>
      </c>
      <c r="K30" s="16"/>
      <c r="L30" s="16"/>
      <c r="M30" s="153"/>
      <c r="N30" s="16"/>
      <c r="O30" s="154"/>
      <c r="P30" s="67">
        <v>67398215</v>
      </c>
      <c r="Q30" s="19">
        <f t="shared" si="0"/>
        <v>5.5134256751530376E-4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130.63999999999999</v>
      </c>
      <c r="J32" s="76">
        <v>130.41399999999999</v>
      </c>
      <c r="K32" s="16"/>
      <c r="L32" s="16"/>
      <c r="M32" s="17"/>
      <c r="N32" s="16"/>
      <c r="O32" s="56"/>
      <c r="P32" s="163">
        <v>1125735</v>
      </c>
      <c r="Q32" s="19">
        <f t="shared" si="0"/>
        <v>-1.729944886711567E-3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502.065</v>
      </c>
      <c r="J33" s="55">
        <v>501.60300000000001</v>
      </c>
      <c r="K33" s="16"/>
      <c r="L33" s="16"/>
      <c r="M33" s="17"/>
      <c r="N33" s="16"/>
      <c r="O33" s="169"/>
      <c r="P33" s="170">
        <v>1061895</v>
      </c>
      <c r="Q33" s="19">
        <f t="shared" si="0"/>
        <v>-9.2019957575212189E-4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121.09399999999999</v>
      </c>
      <c r="J34" s="55">
        <v>120.93600000000001</v>
      </c>
      <c r="K34" s="16"/>
      <c r="L34" s="16"/>
      <c r="M34" s="17"/>
      <c r="N34" s="16"/>
      <c r="O34" s="174"/>
      <c r="P34" s="170">
        <v>715337</v>
      </c>
      <c r="Q34" s="19">
        <f t="shared" si="0"/>
        <v>-1.304771499826474E-3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120.667</v>
      </c>
      <c r="J35" s="27">
        <v>120.611</v>
      </c>
      <c r="K35" s="16"/>
      <c r="L35" s="16"/>
      <c r="M35" s="17"/>
      <c r="N35" s="16"/>
      <c r="P35" s="170">
        <v>197078</v>
      </c>
      <c r="Q35" s="19">
        <f t="shared" si="0"/>
        <v>-4.6408711578142646E-4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125.575</v>
      </c>
      <c r="J36" s="27">
        <v>125.46599999999999</v>
      </c>
      <c r="K36" s="16"/>
      <c r="L36" s="16"/>
      <c r="M36" s="17"/>
      <c r="N36" s="16"/>
      <c r="O36" s="174"/>
      <c r="P36" s="170">
        <v>129105</v>
      </c>
      <c r="Q36" s="19">
        <f t="shared" si="0"/>
        <v>-8.68007167031725E-4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107.425</v>
      </c>
      <c r="J37" s="27">
        <v>107.30500000000001</v>
      </c>
      <c r="K37" s="16"/>
      <c r="L37" s="16"/>
      <c r="M37" s="17"/>
      <c r="N37" s="16"/>
      <c r="O37" s="174"/>
      <c r="P37" s="170">
        <v>122113</v>
      </c>
      <c r="Q37" s="19">
        <f t="shared" si="0"/>
        <v>-1.1170584128460817E-3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97.622</v>
      </c>
      <c r="J38" s="27">
        <v>97.328999999999994</v>
      </c>
      <c r="K38" s="16"/>
      <c r="L38" s="16"/>
      <c r="M38" s="17"/>
      <c r="N38" s="16"/>
      <c r="O38" s="140"/>
      <c r="P38" s="186">
        <v>130129</v>
      </c>
      <c r="Q38" s="19">
        <f t="shared" si="0"/>
        <v>-3.0013726414128616E-3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166.875</v>
      </c>
      <c r="J39" s="27">
        <v>166.36699999999999</v>
      </c>
      <c r="K39" s="16"/>
      <c r="L39" s="16"/>
      <c r="M39" s="17"/>
      <c r="N39" s="16"/>
      <c r="O39" s="140"/>
      <c r="P39" s="170">
        <v>528549</v>
      </c>
      <c r="Q39" s="19">
        <f t="shared" si="0"/>
        <v>-3.0441947565543657E-3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89.623999999999995</v>
      </c>
      <c r="J40" s="27">
        <v>89.721999999999994</v>
      </c>
      <c r="K40" s="16"/>
      <c r="L40" s="17"/>
      <c r="M40" s="16"/>
      <c r="N40" s="189"/>
      <c r="O40" s="189"/>
      <c r="P40" s="190">
        <v>934546</v>
      </c>
      <c r="Q40" s="19">
        <f t="shared" si="0"/>
        <v>1.0934571097027468E-3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119.82599999999999</v>
      </c>
      <c r="J41" s="55">
        <v>119.86799999999999</v>
      </c>
      <c r="K41" s="16"/>
      <c r="L41" s="17"/>
      <c r="M41" s="16"/>
      <c r="N41" s="65"/>
      <c r="O41" s="65"/>
      <c r="P41" s="190">
        <v>39153337</v>
      </c>
      <c r="Q41" s="19">
        <f t="shared" si="0"/>
        <v>3.5050823694358148E-4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155.99100000000001</v>
      </c>
      <c r="J42" s="27">
        <v>156.108</v>
      </c>
      <c r="K42" s="16"/>
      <c r="L42" s="16"/>
      <c r="M42" s="17"/>
      <c r="N42" s="16"/>
      <c r="O42" s="195"/>
      <c r="P42" s="170">
        <v>626618</v>
      </c>
      <c r="Q42" s="19">
        <f t="shared" si="0"/>
        <v>7.5004327172715232E-4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141.09200000000001</v>
      </c>
      <c r="J43" s="27">
        <v>141.078</v>
      </c>
      <c r="K43" s="16"/>
      <c r="L43" s="16"/>
      <c r="M43" s="17"/>
      <c r="N43" s="16"/>
      <c r="O43" s="195"/>
      <c r="P43" s="170">
        <v>566290</v>
      </c>
      <c r="Q43" s="19">
        <f t="shared" si="0"/>
        <v>-9.9226036912156628E-5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91.816000000000003</v>
      </c>
      <c r="J44" s="27">
        <v>92.108999999999995</v>
      </c>
      <c r="K44" s="16"/>
      <c r="L44" s="16"/>
      <c r="M44" s="17"/>
      <c r="N44" s="16"/>
      <c r="O44" s="204"/>
      <c r="P44" s="205">
        <v>163770</v>
      </c>
      <c r="Q44" s="19">
        <f t="shared" si="0"/>
        <v>3.1911649385727124E-3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20.613</v>
      </c>
      <c r="J45" s="211">
        <v>20.611000000000001</v>
      </c>
      <c r="K45" s="16"/>
      <c r="L45" s="17"/>
      <c r="M45" s="16"/>
      <c r="N45" s="65"/>
      <c r="O45" s="65"/>
      <c r="P45" s="212">
        <v>40978700</v>
      </c>
      <c r="Q45" s="19">
        <f t="shared" si="0"/>
        <v>-9.7026148546979651E-5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88.748000000000005</v>
      </c>
      <c r="J46" s="211">
        <v>88.704999999999998</v>
      </c>
      <c r="K46" s="16"/>
      <c r="L46" s="17"/>
      <c r="M46" s="16"/>
      <c r="N46" s="65"/>
      <c r="O46" s="65"/>
      <c r="P46" s="212">
        <v>337083</v>
      </c>
      <c r="Q46" s="19">
        <f t="shared" si="0"/>
        <v>-4.8451796096820622E-4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2097.5720000000001</v>
      </c>
      <c r="J48" s="225">
        <v>2101.23</v>
      </c>
      <c r="K48" s="226" t="s">
        <v>79</v>
      </c>
      <c r="M48" s="227">
        <f t="shared" ref="M48" si="4">+(J48-I48)/I48</f>
        <v>1.7439210668334158E-3</v>
      </c>
      <c r="O48" s="228" t="s">
        <v>79</v>
      </c>
      <c r="P48" s="95">
        <v>9407209</v>
      </c>
      <c r="Q48" s="19">
        <f t="shared" si="0"/>
        <v>1.7439210668334158E-3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121.193</v>
      </c>
      <c r="J49" s="27">
        <v>121.16800000000001</v>
      </c>
      <c r="K49" s="230" t="s">
        <v>81</v>
      </c>
      <c r="M49" s="227" t="e">
        <f>+(#REF!-#REF!)/#REF!</f>
        <v>#REF!</v>
      </c>
      <c r="O49" s="231" t="s">
        <v>81</v>
      </c>
      <c r="P49" s="232">
        <v>60584220</v>
      </c>
      <c r="Q49" s="19">
        <f t="shared" si="0"/>
        <v>-2.0628254107078357E-4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186.154</v>
      </c>
      <c r="J50" s="27">
        <v>188.31800000000001</v>
      </c>
      <c r="K50" s="230" t="s">
        <v>81</v>
      </c>
      <c r="M50" s="227" t="e">
        <f>+(#REF!-#REF!)/#REF!</f>
        <v>#REF!</v>
      </c>
      <c r="O50" s="231" t="s">
        <v>81</v>
      </c>
      <c r="P50" s="232">
        <v>1964726</v>
      </c>
      <c r="Q50" s="19">
        <f t="shared" si="0"/>
        <v>1.1624783781170513E-2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16.407</v>
      </c>
      <c r="J51" s="27">
        <v>16.562000000000001</v>
      </c>
      <c r="K51" s="230" t="s">
        <v>81</v>
      </c>
      <c r="M51" s="227" t="e">
        <f>+(#REF!-#REF!)/#REF!</f>
        <v>#REF!</v>
      </c>
      <c r="O51" s="231" t="s">
        <v>81</v>
      </c>
      <c r="P51" s="193">
        <v>4715097</v>
      </c>
      <c r="Q51" s="19">
        <f t="shared" si="0"/>
        <v>9.4471871762053482E-3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2.718</v>
      </c>
      <c r="J52" s="102">
        <v>2.7389999999999999</v>
      </c>
      <c r="K52" s="230"/>
      <c r="M52" s="227">
        <f t="shared" ref="M52:M53" si="6">+(J52-I52)/I52</f>
        <v>7.7262693156732549E-3</v>
      </c>
      <c r="O52" s="235" t="s">
        <v>48</v>
      </c>
      <c r="P52" s="232">
        <v>10112590</v>
      </c>
      <c r="Q52" s="19">
        <f t="shared" si="0"/>
        <v>7.7262693156732549E-3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2.452</v>
      </c>
      <c r="J53" s="27">
        <v>2.464</v>
      </c>
      <c r="K53" s="236" t="s">
        <v>48</v>
      </c>
      <c r="M53" s="227">
        <f t="shared" si="6"/>
        <v>4.893964110929858E-3</v>
      </c>
      <c r="O53" s="237" t="s">
        <v>48</v>
      </c>
      <c r="P53" s="238">
        <v>9200098</v>
      </c>
      <c r="Q53" s="19">
        <f t="shared" si="0"/>
        <v>4.893964110929858E-3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65.984999999999999</v>
      </c>
      <c r="J54" s="244">
        <v>65.787999999999997</v>
      </c>
      <c r="K54" s="230" t="s">
        <v>81</v>
      </c>
      <c r="M54" s="227">
        <f>+(J54-I54)/I54</f>
        <v>-2.9855270137152798E-3</v>
      </c>
      <c r="O54" s="245" t="s">
        <v>88</v>
      </c>
      <c r="P54" s="246">
        <v>65788</v>
      </c>
      <c r="Q54" s="19">
        <f t="shared" si="0"/>
        <v>-2.9855270137152798E-3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1.1299999999999999</v>
      </c>
      <c r="J55" s="250">
        <v>1.1459999999999999</v>
      </c>
      <c r="K55" s="251" t="s">
        <v>90</v>
      </c>
      <c r="M55" s="227" t="e">
        <f>+(#REF!-I55)/I55</f>
        <v>#REF!</v>
      </c>
      <c r="O55" s="252" t="s">
        <v>90</v>
      </c>
      <c r="P55" s="238">
        <v>2165373</v>
      </c>
      <c r="Q55" s="19">
        <f t="shared" si="0"/>
        <v>1.4159292035398244E-2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1.2569999999999999</v>
      </c>
      <c r="J56" s="250">
        <v>1.258</v>
      </c>
      <c r="K56" s="251"/>
      <c r="M56" s="254">
        <f t="shared" ref="M56:M63" si="7">+(J56-I56)/I56</f>
        <v>7.9554494828966741E-4</v>
      </c>
      <c r="O56" s="252" t="s">
        <v>90</v>
      </c>
      <c r="P56" s="238">
        <v>766965</v>
      </c>
      <c r="Q56" s="19">
        <f t="shared" si="0"/>
        <v>7.9554494828966741E-4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1.157</v>
      </c>
      <c r="J57" s="211">
        <v>1.1659999999999999</v>
      </c>
      <c r="K57" s="251"/>
      <c r="M57" s="254">
        <f t="shared" si="7"/>
        <v>7.7787381158166786E-3</v>
      </c>
      <c r="O57" s="252" t="s">
        <v>90</v>
      </c>
      <c r="P57" s="57">
        <v>693141</v>
      </c>
      <c r="Q57" s="19">
        <f t="shared" si="0"/>
        <v>7.7787381158166786E-3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1.113</v>
      </c>
      <c r="J58" s="55">
        <v>1.1240000000000001</v>
      </c>
      <c r="K58" s="251"/>
      <c r="M58" s="254">
        <f t="shared" si="7"/>
        <v>9.8831985624439535E-3</v>
      </c>
      <c r="O58" s="252" t="s">
        <v>90</v>
      </c>
      <c r="P58" s="57">
        <v>665674</v>
      </c>
      <c r="Q58" s="19">
        <f t="shared" si="0"/>
        <v>9.8831985624439535E-3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110.018</v>
      </c>
      <c r="J59" s="102">
        <v>110.91200000000001</v>
      </c>
      <c r="K59" s="251"/>
      <c r="M59" s="254">
        <f t="shared" si="7"/>
        <v>8.1259430275046392E-3</v>
      </c>
      <c r="O59" s="258" t="s">
        <v>81</v>
      </c>
      <c r="P59" s="238">
        <v>16042258</v>
      </c>
      <c r="Q59" s="19">
        <f t="shared" si="0"/>
        <v>8.1259430275046392E-3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130.06200000000001</v>
      </c>
      <c r="J60" s="264">
        <v>130.51499999999999</v>
      </c>
      <c r="K60" s="251"/>
      <c r="M60" s="254">
        <f t="shared" si="7"/>
        <v>3.4829542833415949E-3</v>
      </c>
      <c r="O60" s="258" t="s">
        <v>81</v>
      </c>
      <c r="P60" s="238">
        <v>98800</v>
      </c>
      <c r="Q60" s="19">
        <f t="shared" si="0"/>
        <v>3.4829542833415949E-3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1075.597</v>
      </c>
      <c r="J61" s="27">
        <v>1085.248</v>
      </c>
      <c r="K61" s="251"/>
      <c r="M61" s="254" t="e">
        <f>+(I61-#REF!)/#REF!</f>
        <v>#REF!</v>
      </c>
      <c r="O61" s="228" t="s">
        <v>79</v>
      </c>
      <c r="P61" s="238">
        <v>5426240</v>
      </c>
      <c r="Q61" s="19">
        <f t="shared" si="0"/>
        <v>8.972691444844182E-3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12.234999999999999</v>
      </c>
      <c r="J62" s="264">
        <v>12.313000000000001</v>
      </c>
      <c r="K62" s="251"/>
      <c r="M62" s="254">
        <f t="shared" ref="M62" si="8">+(J62-I62)/I62</f>
        <v>6.3751532488762717E-3</v>
      </c>
      <c r="O62" s="258" t="s">
        <v>81</v>
      </c>
      <c r="P62" s="267">
        <v>6318213</v>
      </c>
      <c r="Q62" s="19">
        <f t="shared" si="0"/>
        <v>6.3751532488762717E-3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9.3620000000000001</v>
      </c>
      <c r="J63" s="274">
        <v>9.4629999999999992</v>
      </c>
      <c r="K63" s="275"/>
      <c r="L63" s="276"/>
      <c r="M63" s="277">
        <f t="shared" si="7"/>
        <v>1.0788293099764911E-2</v>
      </c>
      <c r="N63" s="276"/>
      <c r="O63" s="278" t="s">
        <v>81</v>
      </c>
      <c r="P63" s="267">
        <v>24735721</v>
      </c>
      <c r="Q63" s="19">
        <f t="shared" si="0"/>
        <v>1.0788293099764911E-2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81.176000000000002</v>
      </c>
      <c r="J65" s="288">
        <v>81.120999999999995</v>
      </c>
      <c r="K65" s="16"/>
      <c r="L65" s="16"/>
      <c r="M65" s="17"/>
      <c r="N65" s="16"/>
      <c r="O65" s="140"/>
      <c r="P65" s="289">
        <v>1227936</v>
      </c>
      <c r="Q65" s="19">
        <f t="shared" si="0"/>
        <v>-6.7754015965318349E-4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107.3</v>
      </c>
      <c r="J71" s="297">
        <v>107.35</v>
      </c>
      <c r="K71" s="16"/>
      <c r="L71" s="17"/>
      <c r="M71" s="16"/>
      <c r="N71" s="298"/>
      <c r="O71" s="298"/>
      <c r="P71" s="238">
        <v>71459427</v>
      </c>
      <c r="Q71" s="19">
        <f t="shared" ref="Q71:Q134" si="9">+(J71-I71)/I71</f>
        <v>4.6598322460388779E-4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99.197000000000003</v>
      </c>
      <c r="J72" s="303">
        <v>99.230999999999995</v>
      </c>
      <c r="K72" s="16"/>
      <c r="L72" s="17"/>
      <c r="M72" s="16"/>
      <c r="N72" s="304"/>
      <c r="O72" s="304"/>
      <c r="P72" s="51">
        <v>78239678</v>
      </c>
      <c r="Q72" s="19">
        <f t="shared" si="9"/>
        <v>3.4275230097676151E-4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105.551</v>
      </c>
      <c r="J73" s="303">
        <v>105.60599999999999</v>
      </c>
      <c r="K73" s="16"/>
      <c r="L73" s="17"/>
      <c r="M73" s="16"/>
      <c r="N73" s="304"/>
      <c r="O73" s="304"/>
      <c r="P73" s="51">
        <v>47934713</v>
      </c>
      <c r="Q73" s="19">
        <f t="shared" si="9"/>
        <v>5.2107512008405996E-4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102.723</v>
      </c>
      <c r="J74" s="303">
        <v>102.782</v>
      </c>
      <c r="K74" s="16"/>
      <c r="L74" s="17"/>
      <c r="M74" s="16"/>
      <c r="N74" s="307"/>
      <c r="O74" s="307"/>
      <c r="P74" s="51">
        <v>143413381</v>
      </c>
      <c r="Q74" s="19">
        <f t="shared" si="9"/>
        <v>5.7436017250272575E-4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104.22199999999999</v>
      </c>
      <c r="J75" s="303">
        <v>104.294</v>
      </c>
      <c r="K75" s="16"/>
      <c r="L75" s="17"/>
      <c r="M75" s="16"/>
      <c r="N75" s="65"/>
      <c r="O75" s="65"/>
      <c r="P75" s="51">
        <v>117512161</v>
      </c>
      <c r="Q75" s="19">
        <f t="shared" si="9"/>
        <v>6.908330294947586E-4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107.264</v>
      </c>
      <c r="J76" s="303">
        <v>107.31699999999999</v>
      </c>
      <c r="K76" s="16"/>
      <c r="L76" s="17"/>
      <c r="M76" s="16"/>
      <c r="N76" s="50"/>
      <c r="O76" s="50"/>
      <c r="P76" s="51">
        <v>43544786</v>
      </c>
      <c r="Q76" s="19">
        <f t="shared" si="9"/>
        <v>4.941079952267049E-4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104.06100000000001</v>
      </c>
      <c r="J77" s="303">
        <v>104.116</v>
      </c>
      <c r="K77" s="16"/>
      <c r="L77" s="17"/>
      <c r="M77" s="16"/>
      <c r="N77" s="65"/>
      <c r="O77" s="65"/>
      <c r="P77" s="51">
        <v>300178578</v>
      </c>
      <c r="Q77" s="19">
        <f t="shared" si="9"/>
        <v>5.2853614706751433E-4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101.33</v>
      </c>
      <c r="J78" s="303">
        <v>101.375</v>
      </c>
      <c r="K78" s="16"/>
      <c r="L78" s="17"/>
      <c r="M78" s="16"/>
      <c r="N78" s="298"/>
      <c r="O78" s="298"/>
      <c r="P78" s="309">
        <v>164451900</v>
      </c>
      <c r="Q78" s="19">
        <f t="shared" si="9"/>
        <v>4.4409355570908623E-4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102.175</v>
      </c>
      <c r="J79" s="303">
        <v>102.202</v>
      </c>
      <c r="K79" s="16"/>
      <c r="L79" s="17"/>
      <c r="M79" s="16"/>
      <c r="N79" s="298"/>
      <c r="O79" s="298"/>
      <c r="P79" s="309">
        <v>2308638</v>
      </c>
      <c r="Q79" s="19">
        <f t="shared" si="9"/>
        <v>2.6425250795205306E-4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104.914</v>
      </c>
      <c r="J80" s="303">
        <v>104.96899999999999</v>
      </c>
      <c r="K80" s="16"/>
      <c r="L80" s="17"/>
      <c r="M80" s="16"/>
      <c r="N80" s="42"/>
      <c r="O80" s="42"/>
      <c r="P80" s="43">
        <v>22991824</v>
      </c>
      <c r="Q80" s="19">
        <f t="shared" si="9"/>
        <v>5.2423890043266496E-4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106.744</v>
      </c>
      <c r="J81" s="303">
        <v>106.81399999999999</v>
      </c>
      <c r="K81" s="16"/>
      <c r="L81" s="17"/>
      <c r="M81" s="16"/>
      <c r="N81" s="50"/>
      <c r="O81" s="50"/>
      <c r="P81" s="267">
        <v>70737469</v>
      </c>
      <c r="Q81" s="19">
        <f t="shared" si="9"/>
        <v>6.5577456344144099E-4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104.004</v>
      </c>
      <c r="J82" s="303">
        <v>104.05</v>
      </c>
      <c r="K82" s="8"/>
      <c r="L82" s="311"/>
      <c r="M82" s="8"/>
      <c r="N82" s="312"/>
      <c r="O82" s="312"/>
      <c r="P82" s="309">
        <v>100719884</v>
      </c>
      <c r="Q82" s="19">
        <f t="shared" si="9"/>
        <v>4.4229068112757456E-4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103.295</v>
      </c>
      <c r="J83" s="303">
        <v>103.337</v>
      </c>
      <c r="K83" s="16"/>
      <c r="L83" s="17"/>
      <c r="M83" s="16"/>
      <c r="N83" s="65"/>
      <c r="O83" s="65"/>
      <c r="P83" s="193">
        <v>13932758</v>
      </c>
      <c r="Q83" s="19">
        <f t="shared" si="9"/>
        <v>4.0660244929572188E-4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102.908</v>
      </c>
      <c r="J84" s="303">
        <v>102.96299999999999</v>
      </c>
      <c r="K84" s="16"/>
      <c r="L84" s="17"/>
      <c r="M84" s="16"/>
      <c r="N84" s="189"/>
      <c r="O84" s="189"/>
      <c r="P84" s="193">
        <v>486020802</v>
      </c>
      <c r="Q84" s="19">
        <f t="shared" si="9"/>
        <v>5.3445796245182701E-4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102.946</v>
      </c>
      <c r="J85" s="303">
        <v>102.989</v>
      </c>
      <c r="K85" s="16"/>
      <c r="L85" s="17"/>
      <c r="M85" s="16"/>
      <c r="N85" s="50"/>
      <c r="O85" s="50"/>
      <c r="P85" s="193">
        <v>7007774</v>
      </c>
      <c r="Q85" s="19">
        <f t="shared" si="9"/>
        <v>4.1769471373347551E-4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102.111</v>
      </c>
      <c r="J86" s="303">
        <v>102.134</v>
      </c>
      <c r="K86" s="16"/>
      <c r="L86" s="17"/>
      <c r="M86" s="16"/>
      <c r="N86" s="189"/>
      <c r="O86" s="189"/>
      <c r="P86" s="190">
        <v>96005095</v>
      </c>
      <c r="Q86" s="19">
        <f t="shared" si="9"/>
        <v>2.2524507643638915E-4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105.205</v>
      </c>
      <c r="J87" s="322">
        <v>105.254</v>
      </c>
      <c r="K87" s="16"/>
      <c r="L87" s="17"/>
      <c r="M87" s="16"/>
      <c r="N87" s="65"/>
      <c r="O87" s="189"/>
      <c r="P87" s="193">
        <v>1891096</v>
      </c>
      <c r="Q87" s="19">
        <f t="shared" si="9"/>
        <v>4.6575733092539892E-4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102.252</v>
      </c>
      <c r="J88" s="303">
        <v>102.30800000000001</v>
      </c>
      <c r="K88" s="16"/>
      <c r="L88" s="17"/>
      <c r="M88" s="16"/>
      <c r="N88" s="50"/>
      <c r="O88" s="50"/>
      <c r="P88" s="323">
        <v>241302649</v>
      </c>
      <c r="Q88" s="19">
        <f t="shared" si="9"/>
        <v>5.4766654930966236E-4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101.849</v>
      </c>
      <c r="J89" s="303">
        <v>101.887</v>
      </c>
      <c r="K89" s="16"/>
      <c r="L89" s="17"/>
      <c r="M89" s="16"/>
      <c r="N89" s="50"/>
      <c r="O89" s="50"/>
      <c r="P89" s="323">
        <v>7100856</v>
      </c>
      <c r="Q89" s="19">
        <f t="shared" si="9"/>
        <v>3.7310135592884269E-4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105.319</v>
      </c>
      <c r="J90" s="327">
        <v>105.36</v>
      </c>
      <c r="K90" s="16"/>
      <c r="L90" s="17"/>
      <c r="M90" s="16"/>
      <c r="N90" s="65"/>
      <c r="O90" s="65"/>
      <c r="P90" s="323">
        <v>28941576</v>
      </c>
      <c r="Q90" s="19">
        <f t="shared" si="9"/>
        <v>3.8929347980893111E-4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101.529</v>
      </c>
      <c r="J91" s="332">
        <v>101.571</v>
      </c>
      <c r="K91" s="16"/>
      <c r="L91" s="17"/>
      <c r="M91" s="16"/>
      <c r="N91" s="50"/>
      <c r="O91" s="50"/>
      <c r="P91" s="323">
        <v>83543820</v>
      </c>
      <c r="Q91" s="19">
        <f t="shared" si="9"/>
        <v>4.1367491061668682E-4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105.416</v>
      </c>
      <c r="J93" s="337">
        <v>105.464</v>
      </c>
      <c r="L93" s="227"/>
      <c r="M93" s="1"/>
      <c r="N93" s="338"/>
      <c r="O93" s="338"/>
      <c r="P93" s="339">
        <v>2348807</v>
      </c>
      <c r="Q93" s="19">
        <f t="shared" si="9"/>
        <v>4.5533884799273187E-4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103.34099999999999</v>
      </c>
      <c r="J94" s="303">
        <v>103.377</v>
      </c>
      <c r="K94" s="16"/>
      <c r="L94" s="17"/>
      <c r="M94" s="16"/>
      <c r="N94" s="50"/>
      <c r="O94" s="50"/>
      <c r="P94" s="193">
        <v>6973769</v>
      </c>
      <c r="Q94" s="19">
        <f t="shared" si="9"/>
        <v>3.4836125061690293E-4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105.107</v>
      </c>
      <c r="J95" s="350">
        <v>105.145</v>
      </c>
      <c r="K95" s="16"/>
      <c r="L95" s="17"/>
      <c r="M95" s="16"/>
      <c r="N95" s="50"/>
      <c r="O95" s="50"/>
      <c r="P95" s="193">
        <v>3771477</v>
      </c>
      <c r="Q95" s="19">
        <f t="shared" si="9"/>
        <v>3.615363391591112E-4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107.839</v>
      </c>
      <c r="J97" s="358">
        <v>108.05</v>
      </c>
      <c r="K97" s="16"/>
      <c r="L97" s="17"/>
      <c r="M97" s="16"/>
      <c r="N97" s="359"/>
      <c r="O97" s="360" t="s">
        <v>79</v>
      </c>
      <c r="P97" s="95">
        <v>9519130</v>
      </c>
      <c r="Q97" s="19">
        <f t="shared" si="9"/>
        <v>1.9566205176234806E-3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57.539000000000001</v>
      </c>
      <c r="J99" s="297">
        <v>57.47</v>
      </c>
      <c r="K99" s="16"/>
      <c r="L99" s="16"/>
      <c r="M99" s="17"/>
      <c r="N99" s="16"/>
      <c r="O99" s="140"/>
      <c r="P99" s="57">
        <v>5281161</v>
      </c>
      <c r="Q99" s="19">
        <f t="shared" si="9"/>
        <v>-1.1991866386277588E-3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87.409000000000006</v>
      </c>
      <c r="J100" s="303">
        <v>87.177000000000007</v>
      </c>
      <c r="K100" s="16"/>
      <c r="L100" s="16"/>
      <c r="M100" s="17"/>
      <c r="N100" s="16"/>
      <c r="O100" s="373"/>
      <c r="P100" s="57">
        <v>2031932</v>
      </c>
      <c r="Q100" s="19">
        <f t="shared" si="9"/>
        <v>-2.6541889279135937E-3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18.2</v>
      </c>
      <c r="J101" s="303">
        <v>18.202999999999999</v>
      </c>
      <c r="K101" s="303"/>
      <c r="L101" s="303"/>
      <c r="M101" s="303"/>
      <c r="N101" s="374"/>
      <c r="O101" s="375"/>
      <c r="P101" s="376">
        <v>1031271</v>
      </c>
      <c r="Q101" s="19">
        <f t="shared" si="9"/>
        <v>1.648351648351711E-4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274.04300000000001</v>
      </c>
      <c r="J102" s="303">
        <v>274.01400000000001</v>
      </c>
      <c r="K102" s="16"/>
      <c r="L102" s="16"/>
      <c r="M102" s="17"/>
      <c r="N102" s="16"/>
      <c r="O102" s="56"/>
      <c r="P102" s="57">
        <v>13284204</v>
      </c>
      <c r="Q102" s="19">
        <f t="shared" si="9"/>
        <v>-1.0582280882925804E-4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2100.9720000000002</v>
      </c>
      <c r="J103" s="303">
        <v>2112.4299999999998</v>
      </c>
      <c r="K103" s="57"/>
      <c r="M103" s="17"/>
      <c r="N103" s="16"/>
      <c r="O103" s="56"/>
      <c r="P103" s="57">
        <v>2277199</v>
      </c>
      <c r="Q103" s="19">
        <f t="shared" si="9"/>
        <v>5.4536662078312455E-3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72.114000000000004</v>
      </c>
      <c r="J104" s="303">
        <v>72.033000000000001</v>
      </c>
      <c r="K104" s="16"/>
      <c r="L104" s="16"/>
      <c r="M104" s="17"/>
      <c r="N104" s="16"/>
      <c r="O104" s="140"/>
      <c r="P104" s="57">
        <v>1232496</v>
      </c>
      <c r="Q104" s="19">
        <f t="shared" si="9"/>
        <v>-1.1232215658541068E-3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55.698999999999998</v>
      </c>
      <c r="J105" s="303">
        <v>55.725999999999999</v>
      </c>
      <c r="K105" s="16"/>
      <c r="L105" s="16"/>
      <c r="M105" s="17"/>
      <c r="N105" s="16"/>
      <c r="O105" s="140"/>
      <c r="P105" s="57">
        <v>1133913</v>
      </c>
      <c r="Q105" s="19">
        <f t="shared" si="9"/>
        <v>4.8474837968367519E-4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104.557</v>
      </c>
      <c r="J106" s="332">
        <v>104.60599999999999</v>
      </c>
      <c r="K106" s="383"/>
      <c r="L106" s="383"/>
      <c r="M106" s="17"/>
      <c r="N106" s="383"/>
      <c r="O106" s="338"/>
      <c r="P106" s="376">
        <v>980581</v>
      </c>
      <c r="Q106" s="19">
        <f t="shared" si="9"/>
        <v>4.6864389758688929E-4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11.137</v>
      </c>
      <c r="J108" s="389">
        <v>11.138999999999999</v>
      </c>
      <c r="K108" s="16"/>
      <c r="L108" s="17"/>
      <c r="M108" s="16"/>
      <c r="N108" s="88"/>
      <c r="O108" s="140"/>
      <c r="P108" s="170">
        <v>380077</v>
      </c>
      <c r="Q108" s="19">
        <f t="shared" si="9"/>
        <v>1.7958157493031261E-4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12.698</v>
      </c>
      <c r="J109" s="389">
        <v>12.696</v>
      </c>
      <c r="K109" s="16"/>
      <c r="L109" s="17"/>
      <c r="M109" s="16"/>
      <c r="N109" s="88"/>
      <c r="O109" s="140"/>
      <c r="P109" s="170">
        <v>1578390</v>
      </c>
      <c r="Q109" s="19">
        <f t="shared" si="9"/>
        <v>-1.5750511891641738E-4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14.198</v>
      </c>
      <c r="J110" s="389">
        <v>14.234</v>
      </c>
      <c r="K110" s="16"/>
      <c r="L110" s="17"/>
      <c r="M110" s="16"/>
      <c r="N110" s="88"/>
      <c r="O110" s="393"/>
      <c r="P110" s="170">
        <v>44738099</v>
      </c>
      <c r="Q110" s="19">
        <f t="shared" si="9"/>
        <v>2.5355683899140435E-3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12.603</v>
      </c>
      <c r="J111" s="389">
        <v>12.645</v>
      </c>
      <c r="K111" s="16"/>
      <c r="L111" s="17"/>
      <c r="M111" s="16"/>
      <c r="N111" s="88"/>
      <c r="O111" s="140"/>
      <c r="P111" s="170">
        <v>16211415</v>
      </c>
      <c r="Q111" s="19">
        <f t="shared" si="9"/>
        <v>3.3325398714591616E-3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147.96100000000001</v>
      </c>
      <c r="J112" s="395">
        <v>148.00200000000001</v>
      </c>
      <c r="K112" s="16"/>
      <c r="L112" s="396"/>
      <c r="M112" s="16"/>
      <c r="N112" s="88"/>
      <c r="O112" s="140"/>
      <c r="P112" s="397">
        <v>148003</v>
      </c>
      <c r="Q112" s="19">
        <f t="shared" si="9"/>
        <v>2.7710004663388877E-4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8.4559999999999995</v>
      </c>
      <c r="J113" s="401">
        <v>8.4450000000000003</v>
      </c>
      <c r="K113" s="16"/>
      <c r="L113" s="17"/>
      <c r="M113" s="16"/>
      <c r="N113" s="88"/>
      <c r="O113" s="402"/>
      <c r="P113" s="170">
        <v>604735</v>
      </c>
      <c r="Q113" s="19">
        <f t="shared" si="9"/>
        <v>-1.3008514664142896E-3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100.483</v>
      </c>
      <c r="J114" s="389">
        <v>100.553</v>
      </c>
      <c r="K114" s="16"/>
      <c r="L114" s="17"/>
      <c r="M114" s="16"/>
      <c r="N114" s="88"/>
      <c r="O114" s="403"/>
      <c r="P114" s="170">
        <v>171143</v>
      </c>
      <c r="Q114" s="19">
        <f t="shared" si="9"/>
        <v>6.9663525173405626E-4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76.813000000000002</v>
      </c>
      <c r="J115" s="389">
        <v>76.429000000000002</v>
      </c>
      <c r="K115" s="16"/>
      <c r="L115" s="16"/>
      <c r="M115" s="17"/>
      <c r="N115" s="16"/>
      <c r="O115" s="140"/>
      <c r="P115" s="170">
        <v>376110</v>
      </c>
      <c r="Q115" s="19">
        <f t="shared" si="9"/>
        <v>-4.9991537890721662E-3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77.656000000000006</v>
      </c>
      <c r="J116" s="401">
        <v>77.361999999999995</v>
      </c>
      <c r="K116" s="16"/>
      <c r="L116" s="16"/>
      <c r="M116" s="17"/>
      <c r="N116" s="16"/>
      <c r="O116" s="56"/>
      <c r="P116" s="170">
        <v>133683</v>
      </c>
      <c r="Q116" s="19">
        <f t="shared" si="9"/>
        <v>-3.7859276810550519E-3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98.372</v>
      </c>
      <c r="J117" s="401">
        <v>98.451999999999998</v>
      </c>
      <c r="K117" s="412"/>
      <c r="L117" s="413"/>
      <c r="M117" s="412"/>
      <c r="N117" s="414"/>
      <c r="O117" s="403"/>
      <c r="P117" s="170">
        <v>2000935</v>
      </c>
      <c r="Q117" s="19">
        <f t="shared" si="9"/>
        <v>8.1323953970640316E-4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84.637</v>
      </c>
      <c r="J118" s="389">
        <v>84.673000000000002</v>
      </c>
      <c r="K118" s="16"/>
      <c r="L118" s="16"/>
      <c r="M118" s="17"/>
      <c r="N118" s="16"/>
      <c r="O118" s="140"/>
      <c r="P118" s="170">
        <v>4771718</v>
      </c>
      <c r="Q118" s="19">
        <f t="shared" si="9"/>
        <v>4.2534588891384812E-4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9.1669999999999998</v>
      </c>
      <c r="J119" s="401">
        <v>9.2100000000000009</v>
      </c>
      <c r="K119" s="412"/>
      <c r="L119" s="413"/>
      <c r="M119" s="412"/>
      <c r="N119" s="414"/>
      <c r="O119" s="403"/>
      <c r="P119" s="170">
        <v>619697</v>
      </c>
      <c r="Q119" s="19">
        <f t="shared" si="9"/>
        <v>4.6907385185994367E-3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88.8</v>
      </c>
      <c r="J120" s="389">
        <v>89.537999999999997</v>
      </c>
      <c r="K120" s="419"/>
      <c r="L120" s="420"/>
      <c r="M120" s="421"/>
      <c r="N120" s="420"/>
      <c r="O120" s="422"/>
      <c r="P120" s="423">
        <v>2212474</v>
      </c>
      <c r="Q120" s="19">
        <f t="shared" si="9"/>
        <v>8.3108108108108057E-3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136.054</v>
      </c>
      <c r="J121" s="429">
        <v>136.28399999999999</v>
      </c>
      <c r="K121" s="419"/>
      <c r="L121" s="420"/>
      <c r="M121" s="421"/>
      <c r="N121" s="420"/>
      <c r="O121" s="422"/>
      <c r="P121" s="423">
        <v>65597448</v>
      </c>
      <c r="Q121" s="19">
        <f t="shared" si="9"/>
        <v>1.6905052405661706E-3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92.766000000000005</v>
      </c>
      <c r="J123" s="434">
        <v>94.16</v>
      </c>
      <c r="K123" s="251" t="s">
        <v>90</v>
      </c>
      <c r="M123" s="227">
        <f>+(J123-I123)/I123</f>
        <v>1.5027057327037827E-2</v>
      </c>
      <c r="O123" s="435" t="s">
        <v>90</v>
      </c>
      <c r="P123" s="170">
        <v>319391</v>
      </c>
      <c r="Q123" s="19">
        <f t="shared" si="9"/>
        <v>1.5027057327037827E-2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111.608</v>
      </c>
      <c r="J124" s="401">
        <v>111.815</v>
      </c>
      <c r="K124" s="226" t="s">
        <v>79</v>
      </c>
      <c r="M124" s="227" t="e">
        <f>+(#REF!-I124)/I124</f>
        <v>#REF!</v>
      </c>
      <c r="O124" s="440" t="s">
        <v>79</v>
      </c>
      <c r="P124" s="441">
        <v>751286</v>
      </c>
      <c r="Q124" s="19">
        <f t="shared" si="9"/>
        <v>1.854705755859738E-3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110.504</v>
      </c>
      <c r="J125" s="401">
        <v>111.059</v>
      </c>
      <c r="K125" s="226" t="s">
        <v>79</v>
      </c>
      <c r="M125" s="227">
        <f t="shared" ref="M125:M130" si="15">+(J125-I125)/I125</f>
        <v>5.0224426265111904E-3</v>
      </c>
      <c r="O125" s="440" t="s">
        <v>79</v>
      </c>
      <c r="P125" s="57">
        <v>350947</v>
      </c>
      <c r="Q125" s="19">
        <f t="shared" si="9"/>
        <v>5.0224426265111904E-3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182.44800000000001</v>
      </c>
      <c r="J126" s="445">
        <v>183.506</v>
      </c>
      <c r="K126" s="230" t="s">
        <v>81</v>
      </c>
      <c r="M126" s="227">
        <f t="shared" si="15"/>
        <v>5.7989125668683281E-3</v>
      </c>
      <c r="O126" s="446" t="s">
        <v>81</v>
      </c>
      <c r="P126" s="397">
        <v>2321172</v>
      </c>
      <c r="Q126" s="19">
        <f t="shared" si="9"/>
        <v>5.7989125668683281E-3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169.875</v>
      </c>
      <c r="J127" s="434">
        <v>170.68799999999999</v>
      </c>
      <c r="K127" s="88" t="s">
        <v>81</v>
      </c>
      <c r="L127" s="16"/>
      <c r="M127" s="17">
        <f t="shared" si="15"/>
        <v>4.7858719646798418E-3</v>
      </c>
      <c r="N127" s="16"/>
      <c r="O127" s="446" t="s">
        <v>81</v>
      </c>
      <c r="P127" s="170">
        <v>2544613</v>
      </c>
      <c r="Q127" s="19">
        <f t="shared" si="9"/>
        <v>4.7858719646798418E-3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162.55000000000001</v>
      </c>
      <c r="J128" s="434">
        <v>163.45099999999999</v>
      </c>
      <c r="K128" s="88" t="s">
        <v>81</v>
      </c>
      <c r="L128" s="16"/>
      <c r="M128" s="17">
        <f t="shared" si="15"/>
        <v>5.5429098738848477E-3</v>
      </c>
      <c r="N128" s="16"/>
      <c r="O128" s="447" t="s">
        <v>81</v>
      </c>
      <c r="P128" s="170">
        <v>6543117</v>
      </c>
      <c r="Q128" s="19">
        <f t="shared" si="9"/>
        <v>5.5429098738848477E-3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22.065000000000001</v>
      </c>
      <c r="J129" s="434">
        <v>22.170999999999999</v>
      </c>
      <c r="K129" s="230" t="s">
        <v>81</v>
      </c>
      <c r="M129" s="227">
        <f t="shared" si="15"/>
        <v>4.8039882166325898E-3</v>
      </c>
      <c r="O129" s="446" t="s">
        <v>81</v>
      </c>
      <c r="P129" s="170">
        <v>2837846</v>
      </c>
      <c r="Q129" s="19">
        <f t="shared" si="9"/>
        <v>4.8039882166325898E-3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133.35300000000001</v>
      </c>
      <c r="J130" s="434">
        <v>134.47</v>
      </c>
      <c r="K130" s="230" t="s">
        <v>81</v>
      </c>
      <c r="M130" s="227">
        <f t="shared" si="15"/>
        <v>8.37626450098603E-3</v>
      </c>
      <c r="O130" s="446" t="s">
        <v>81</v>
      </c>
      <c r="P130" s="170">
        <v>751149</v>
      </c>
      <c r="Q130" s="19">
        <f t="shared" si="9"/>
        <v>8.37626450098603E-3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135.21700000000001</v>
      </c>
      <c r="J131" s="449">
        <v>136.24299999999999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324259</v>
      </c>
      <c r="Q131" s="19">
        <f t="shared" si="9"/>
        <v>7.587803308755422E-3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5113.8109999999997</v>
      </c>
      <c r="J134" s="401">
        <v>5147.5429999999997</v>
      </c>
      <c r="K134" s="230"/>
      <c r="M134" s="254">
        <f t="shared" si="16"/>
        <v>6.5962547305717734E-3</v>
      </c>
      <c r="O134" s="446" t="s">
        <v>81</v>
      </c>
      <c r="P134" s="246">
        <v>30890404</v>
      </c>
      <c r="Q134" s="19">
        <f t="shared" si="9"/>
        <v>6.5962547305717734E-3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5057.6509999999998</v>
      </c>
      <c r="J135" s="467">
        <v>5123.8620000000001</v>
      </c>
      <c r="K135" s="468"/>
      <c r="L135" s="469"/>
      <c r="M135" s="470">
        <f t="shared" si="16"/>
        <v>1.309125520918708E-2</v>
      </c>
      <c r="N135" s="469"/>
      <c r="O135" s="471" t="s">
        <v>184</v>
      </c>
      <c r="P135" s="518">
        <v>4918908</v>
      </c>
      <c r="Q135" s="19">
        <f t="shared" ref="Q135:Q143" si="17">+(J135-I135)/I135</f>
        <v>1.309125520918708E-2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82.034999999999997</v>
      </c>
      <c r="J136" s="434">
        <v>83.14</v>
      </c>
      <c r="K136" s="475"/>
      <c r="L136" s="476"/>
      <c r="M136" s="477">
        <f t="shared" si="16"/>
        <v>1.3469860425428221E-2</v>
      </c>
      <c r="N136" s="476"/>
      <c r="O136" s="435" t="s">
        <v>90</v>
      </c>
      <c r="P136" s="478">
        <v>1154561</v>
      </c>
      <c r="Q136" s="19">
        <f t="shared" si="17"/>
        <v>1.3469860425428221E-2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4329.4989999999998</v>
      </c>
      <c r="J137" s="480">
        <v>4350.7690000000002</v>
      </c>
      <c r="K137" s="481"/>
      <c r="L137" s="482"/>
      <c r="M137" s="483">
        <f>+(J137-I137)/I137</f>
        <v>4.9128086182720996E-3</v>
      </c>
      <c r="N137" s="482"/>
      <c r="O137" s="471" t="s">
        <v>184</v>
      </c>
      <c r="P137" s="518">
        <v>12534567</v>
      </c>
      <c r="Q137" s="19">
        <f t="shared" si="17"/>
        <v>4.9128086182720996E-3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9.7750000000000004</v>
      </c>
      <c r="J138" s="434">
        <v>9.81</v>
      </c>
      <c r="K138" s="475"/>
      <c r="L138" s="476"/>
      <c r="M138" s="477">
        <f>+(J138-I138)/I138</f>
        <v>3.5805626598465617E-3</v>
      </c>
      <c r="N138" s="476"/>
      <c r="O138" s="471" t="s">
        <v>184</v>
      </c>
      <c r="P138" s="518">
        <v>2540456</v>
      </c>
      <c r="Q138" s="19">
        <f t="shared" si="17"/>
        <v>3.5805626598465617E-3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157.62200000000001</v>
      </c>
      <c r="J139" s="389">
        <v>158.35499999999999</v>
      </c>
      <c r="K139" s="230" t="s">
        <v>81</v>
      </c>
      <c r="M139" s="227" t="e">
        <f>+(#REF!-#REF!)/#REF!</f>
        <v>#REF!</v>
      </c>
      <c r="O139" s="231" t="s">
        <v>81</v>
      </c>
      <c r="P139" s="232">
        <v>29713757</v>
      </c>
      <c r="Q139" s="19">
        <f t="shared" si="17"/>
        <v>4.6503660656505791E-3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121.735</v>
      </c>
      <c r="J141" s="495">
        <v>121.506</v>
      </c>
      <c r="K141" s="290"/>
      <c r="L141" s="8"/>
      <c r="M141" s="496"/>
      <c r="N141" s="8"/>
      <c r="O141" s="497"/>
      <c r="P141" s="309">
        <v>4003384</v>
      </c>
      <c r="Q141" s="19">
        <f t="shared" si="17"/>
        <v>-1.8811352528032136E-3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10022.857</v>
      </c>
      <c r="J143" s="495">
        <v>10130.168</v>
      </c>
      <c r="K143" s="230" t="s">
        <v>81</v>
      </c>
      <c r="M143" s="227">
        <f>+(J143-I143)/I143</f>
        <v>1.0706627860698771E-2</v>
      </c>
      <c r="O143" s="446" t="s">
        <v>81</v>
      </c>
      <c r="P143" s="518">
        <v>10130168</v>
      </c>
      <c r="Q143" s="19">
        <f t="shared" si="17"/>
        <v>1.0706627860698771E-2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</sheetData>
  <autoFilter ref="A1:S143">
    <filterColumn colId="1" showButton="0"/>
    <filterColumn colId="4" showButton="0"/>
    <filterColumn colId="6" showButton="0"/>
    <filterColumn colId="9"/>
  </autoFilter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A64" zoomScale="106" zoomScaleNormal="106" zoomScaleSheetLayoutView="100" workbookViewId="0">
      <selection activeCell="P76" sqref="P76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195.131</v>
      </c>
      <c r="J6" s="15">
        <v>195.21</v>
      </c>
      <c r="K6" s="16"/>
      <c r="L6" s="16"/>
      <c r="M6" s="17"/>
      <c r="N6" s="16"/>
      <c r="O6" s="1"/>
      <c r="P6" s="18">
        <v>574728034</v>
      </c>
      <c r="Q6" s="19">
        <f>+(J6-I6)/I6</f>
        <v>4.0485622479261485E-4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133.21299999999999</v>
      </c>
      <c r="J7" s="27">
        <v>133.26400000000001</v>
      </c>
      <c r="K7" s="16"/>
      <c r="L7" s="16"/>
      <c r="M7" s="17"/>
      <c r="N7" s="16"/>
      <c r="O7" s="1"/>
      <c r="P7" s="28">
        <v>281589422</v>
      </c>
      <c r="Q7" s="19">
        <f t="shared" ref="Q7:Q70" si="0">+(J7-I7)/I7</f>
        <v>3.8284551808018849E-4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111.93600000000001</v>
      </c>
      <c r="J8" s="27">
        <v>111.976</v>
      </c>
      <c r="K8" s="16"/>
      <c r="L8" s="16"/>
      <c r="M8" s="17"/>
      <c r="N8" s="16"/>
      <c r="O8" s="1"/>
      <c r="P8" s="18">
        <v>62899815</v>
      </c>
      <c r="Q8" s="19">
        <f t="shared" si="0"/>
        <v>3.5734705546019188E-4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118.843</v>
      </c>
      <c r="J9" s="27">
        <v>118.89400000000001</v>
      </c>
      <c r="K9" s="16"/>
      <c r="L9" s="16"/>
      <c r="M9" s="17"/>
      <c r="N9" s="16"/>
      <c r="P9" s="18">
        <v>117306484</v>
      </c>
      <c r="Q9" s="19">
        <f t="shared" si="0"/>
        <v>4.2913760170983507E-4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116.675</v>
      </c>
      <c r="J10" s="27">
        <v>116.72499999999999</v>
      </c>
      <c r="K10" s="16"/>
      <c r="L10" s="16"/>
      <c r="M10" s="17"/>
      <c r="N10" s="16"/>
      <c r="O10" s="42"/>
      <c r="P10" s="43">
        <v>13549741</v>
      </c>
      <c r="Q10" s="19">
        <f t="shared" si="0"/>
        <v>4.28540818512939E-4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113.76300000000001</v>
      </c>
      <c r="J11" s="47">
        <v>113.822</v>
      </c>
      <c r="K11" s="16"/>
      <c r="L11" s="16"/>
      <c r="M11" s="17"/>
      <c r="N11" s="16"/>
      <c r="O11" s="42"/>
      <c r="P11" s="43">
        <v>142719237</v>
      </c>
      <c r="Q11" s="19">
        <f t="shared" si="0"/>
        <v>5.1862204759014346E-4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112.569</v>
      </c>
      <c r="J12" s="27">
        <v>112.607</v>
      </c>
      <c r="K12" s="16"/>
      <c r="L12" s="17"/>
      <c r="M12" s="16"/>
      <c r="N12" s="50"/>
      <c r="O12" s="50"/>
      <c r="P12" s="51">
        <v>3575411</v>
      </c>
      <c r="Q12" s="19">
        <f t="shared" si="0"/>
        <v>3.3757073439398679E-4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46.012999999999998</v>
      </c>
      <c r="J13" s="55">
        <v>46.027000000000001</v>
      </c>
      <c r="K13" s="16"/>
      <c r="L13" s="16"/>
      <c r="M13" s="17"/>
      <c r="N13" s="16"/>
      <c r="O13" s="56"/>
      <c r="P13" s="57">
        <v>34400607</v>
      </c>
      <c r="Q13" s="19">
        <f t="shared" si="0"/>
        <v>3.0426183904555017E-4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32.478000000000002</v>
      </c>
      <c r="J14" s="55">
        <v>32.491</v>
      </c>
      <c r="K14" s="16"/>
      <c r="L14" s="16"/>
      <c r="M14" s="17"/>
      <c r="N14" s="16"/>
      <c r="O14" s="56"/>
      <c r="P14" s="57">
        <v>5724276</v>
      </c>
      <c r="Q14" s="19">
        <f t="shared" si="0"/>
        <v>4.0027095264480954E-4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109.913</v>
      </c>
      <c r="J15" s="55">
        <v>109.964</v>
      </c>
      <c r="K15" s="16"/>
      <c r="L15" s="17"/>
      <c r="M15" s="16"/>
      <c r="N15" s="65"/>
      <c r="O15" s="66"/>
      <c r="P15" s="67">
        <v>70132325</v>
      </c>
      <c r="Q15" s="19">
        <f t="shared" si="0"/>
        <v>4.6400334810260782E-4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17.204999999999998</v>
      </c>
      <c r="J17" s="76">
        <v>17.212</v>
      </c>
      <c r="K17" s="16"/>
      <c r="L17" s="16"/>
      <c r="M17" s="17"/>
      <c r="N17" s="16"/>
      <c r="O17" s="1"/>
      <c r="P17" s="67">
        <v>102833409</v>
      </c>
      <c r="Q17" s="19">
        <f t="shared" si="0"/>
        <v>4.0685847137468469E-4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124.309</v>
      </c>
      <c r="J18" s="55">
        <v>124.348</v>
      </c>
      <c r="K18" s="16"/>
      <c r="L18" s="16"/>
      <c r="M18" s="17"/>
      <c r="N18" s="16"/>
      <c r="O18" s="16"/>
      <c r="P18" s="83">
        <v>1984979</v>
      </c>
      <c r="Q18" s="19">
        <f t="shared" si="0"/>
        <v>3.1373432333943219E-4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</v>
      </c>
      <c r="J19" s="55">
        <v>1.171</v>
      </c>
      <c r="K19" s="51"/>
      <c r="L19" s="88"/>
      <c r="M19" s="17"/>
      <c r="N19" s="16"/>
      <c r="O19" s="36"/>
      <c r="P19" s="18">
        <v>4798045</v>
      </c>
      <c r="Q19" s="19">
        <f t="shared" si="0"/>
        <v>8.5470085470095044E-4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116.127</v>
      </c>
      <c r="J20" s="94">
        <v>116.19</v>
      </c>
      <c r="K20" s="16"/>
      <c r="L20" s="16"/>
      <c r="M20" s="17"/>
      <c r="N20" s="16"/>
      <c r="O20" s="1"/>
      <c r="P20" s="95">
        <v>22994571</v>
      </c>
      <c r="Q20" s="19">
        <f t="shared" si="0"/>
        <v>5.4250949391616409E-4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11.372999999999999</v>
      </c>
      <c r="J21" s="102">
        <v>11.377000000000001</v>
      </c>
      <c r="K21" s="103"/>
      <c r="L21" s="104"/>
      <c r="M21" s="103"/>
      <c r="N21" s="105"/>
      <c r="O21" s="106"/>
      <c r="P21" s="107">
        <v>5097326</v>
      </c>
      <c r="Q21" s="19">
        <f t="shared" si="0"/>
        <v>3.5171019080289598E-4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163.25800000000001</v>
      </c>
      <c r="J22" s="55">
        <v>163.32400000000001</v>
      </c>
      <c r="P22" s="95">
        <v>79464251</v>
      </c>
      <c r="Q22" s="19">
        <f t="shared" si="0"/>
        <v>4.0426809099708741E-4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11.375</v>
      </c>
      <c r="J23" s="119">
        <v>11.379</v>
      </c>
      <c r="K23" s="16"/>
      <c r="L23" s="16"/>
      <c r="M23" s="17"/>
      <c r="N23" s="16"/>
      <c r="O23" s="16"/>
      <c r="P23" s="83">
        <v>732200</v>
      </c>
      <c r="Q23" s="19">
        <f t="shared" si="0"/>
        <v>3.5164835164831293E-4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1.802</v>
      </c>
      <c r="J25" s="125">
        <v>1.804</v>
      </c>
      <c r="K25" s="88" t="s">
        <v>48</v>
      </c>
      <c r="L25" s="16"/>
      <c r="M25" s="17">
        <f>+(J25-I25)/I25</f>
        <v>1.1098779134295236E-3</v>
      </c>
      <c r="N25" s="16"/>
      <c r="O25" s="126" t="s">
        <v>49</v>
      </c>
      <c r="P25" s="127">
        <v>4266944</v>
      </c>
      <c r="Q25" s="19">
        <f t="shared" si="0"/>
        <v>1.1098779134295236E-3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62.384999999999998</v>
      </c>
      <c r="J27" s="102">
        <v>62.405000000000001</v>
      </c>
      <c r="K27" s="16"/>
      <c r="L27" s="16"/>
      <c r="M27" s="134"/>
      <c r="N27" s="16"/>
      <c r="O27" s="16"/>
      <c r="P27" s="18">
        <v>1457215</v>
      </c>
      <c r="Q27" s="19">
        <f t="shared" si="0"/>
        <v>3.2058988538916609E-4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130.91300000000001</v>
      </c>
      <c r="J28" s="55">
        <v>130.97499999999999</v>
      </c>
      <c r="K28" s="16"/>
      <c r="L28" s="16"/>
      <c r="M28" s="17"/>
      <c r="N28" s="16"/>
      <c r="O28" s="140"/>
      <c r="P28" s="57">
        <v>6239153</v>
      </c>
      <c r="Q28" s="19">
        <f t="shared" si="0"/>
        <v>4.7359696897927172E-4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107.776</v>
      </c>
      <c r="J29" s="146">
        <v>107.866</v>
      </c>
      <c r="K29" s="16"/>
      <c r="L29" s="16"/>
      <c r="M29" s="17"/>
      <c r="N29" s="16"/>
      <c r="O29" s="140"/>
      <c r="P29" s="57">
        <v>554110</v>
      </c>
      <c r="Q29" s="19">
        <f t="shared" si="0"/>
        <v>8.3506532066511476E-4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103.608</v>
      </c>
      <c r="J30" s="152">
        <v>103.65300000000001</v>
      </c>
      <c r="K30" s="16"/>
      <c r="L30" s="16"/>
      <c r="M30" s="153"/>
      <c r="N30" s="16"/>
      <c r="O30" s="154"/>
      <c r="P30" s="67">
        <v>70879169</v>
      </c>
      <c r="Q30" s="19">
        <f t="shared" si="0"/>
        <v>4.3432939541349801E-4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132.46799999999999</v>
      </c>
      <c r="J32" s="76">
        <v>132.70699999999999</v>
      </c>
      <c r="K32" s="16"/>
      <c r="L32" s="16"/>
      <c r="M32" s="17"/>
      <c r="N32" s="16"/>
      <c r="O32" s="56"/>
      <c r="P32" s="163">
        <v>1152428</v>
      </c>
      <c r="Q32" s="19">
        <f t="shared" si="0"/>
        <v>1.8042093184769479E-3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507.64800000000002</v>
      </c>
      <c r="J33" s="55">
        <v>508.36599999999999</v>
      </c>
      <c r="K33" s="16"/>
      <c r="L33" s="16"/>
      <c r="M33" s="17"/>
      <c r="N33" s="16"/>
      <c r="O33" s="169"/>
      <c r="P33" s="170">
        <v>1078754</v>
      </c>
      <c r="Q33" s="19">
        <f t="shared" si="0"/>
        <v>1.4143658598082941E-3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126.816</v>
      </c>
      <c r="J34" s="55">
        <v>126.51600000000001</v>
      </c>
      <c r="K34" s="16"/>
      <c r="L34" s="16"/>
      <c r="M34" s="17"/>
      <c r="N34" s="16"/>
      <c r="O34" s="174"/>
      <c r="P34" s="170">
        <v>748343</v>
      </c>
      <c r="Q34" s="19">
        <f t="shared" si="0"/>
        <v>-2.3656320968962682E-3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120.69499999999999</v>
      </c>
      <c r="J35" s="27">
        <v>120.72199999999999</v>
      </c>
      <c r="K35" s="16"/>
      <c r="L35" s="16"/>
      <c r="M35" s="17"/>
      <c r="N35" s="16"/>
      <c r="P35" s="170">
        <v>197259</v>
      </c>
      <c r="Q35" s="19">
        <f t="shared" si="0"/>
        <v>2.2370437880608993E-4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125.59699999999999</v>
      </c>
      <c r="J36" s="27">
        <v>125.636</v>
      </c>
      <c r="K36" s="16"/>
      <c r="L36" s="16"/>
      <c r="M36" s="17"/>
      <c r="N36" s="16"/>
      <c r="O36" s="174"/>
      <c r="P36" s="170">
        <v>129280</v>
      </c>
      <c r="Q36" s="19">
        <f t="shared" si="0"/>
        <v>3.1051697094677008E-4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107.39</v>
      </c>
      <c r="J37" s="27">
        <v>107.422</v>
      </c>
      <c r="K37" s="16"/>
      <c r="L37" s="16"/>
      <c r="M37" s="17"/>
      <c r="N37" s="16"/>
      <c r="O37" s="174"/>
      <c r="P37" s="170">
        <v>122247</v>
      </c>
      <c r="Q37" s="19">
        <f t="shared" si="0"/>
        <v>2.979793276841091E-4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99.162999999999997</v>
      </c>
      <c r="J38" s="27">
        <v>99.322000000000003</v>
      </c>
      <c r="K38" s="16"/>
      <c r="L38" s="16"/>
      <c r="M38" s="17"/>
      <c r="N38" s="16"/>
      <c r="O38" s="140"/>
      <c r="P38" s="186">
        <v>132793</v>
      </c>
      <c r="Q38" s="19">
        <f t="shared" si="0"/>
        <v>1.6034206306788422E-3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166.47</v>
      </c>
      <c r="J39" s="27">
        <v>166.58</v>
      </c>
      <c r="K39" s="16"/>
      <c r="L39" s="16"/>
      <c r="M39" s="17"/>
      <c r="N39" s="16"/>
      <c r="O39" s="140"/>
      <c r="P39" s="170">
        <v>529227</v>
      </c>
      <c r="Q39" s="19">
        <f t="shared" si="0"/>
        <v>6.6077972006976413E-4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93.116</v>
      </c>
      <c r="J40" s="27">
        <v>92.903999999999996</v>
      </c>
      <c r="K40" s="16"/>
      <c r="L40" s="17"/>
      <c r="M40" s="16"/>
      <c r="N40" s="189"/>
      <c r="O40" s="189"/>
      <c r="P40" s="190">
        <v>967688</v>
      </c>
      <c r="Q40" s="19">
        <f t="shared" si="0"/>
        <v>-2.2767301000902454E-3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121.544</v>
      </c>
      <c r="J41" s="55">
        <v>121.508</v>
      </c>
      <c r="K41" s="16"/>
      <c r="L41" s="17"/>
      <c r="M41" s="16"/>
      <c r="N41" s="65"/>
      <c r="O41" s="65"/>
      <c r="P41" s="190">
        <v>39848944</v>
      </c>
      <c r="Q41" s="19">
        <f t="shared" si="0"/>
        <v>-2.9618903442375902E-4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162.30000000000001</v>
      </c>
      <c r="J42" s="27">
        <v>163.315</v>
      </c>
      <c r="K42" s="16"/>
      <c r="L42" s="16"/>
      <c r="M42" s="17"/>
      <c r="N42" s="16"/>
      <c r="O42" s="195"/>
      <c r="P42" s="170">
        <v>655546</v>
      </c>
      <c r="Q42" s="19">
        <f t="shared" si="0"/>
        <v>6.2538508934071859E-3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144.44999999999999</v>
      </c>
      <c r="J43" s="27">
        <v>144.792</v>
      </c>
      <c r="K43" s="16"/>
      <c r="L43" s="16"/>
      <c r="M43" s="17"/>
      <c r="N43" s="16"/>
      <c r="O43" s="195"/>
      <c r="P43" s="170">
        <v>581197</v>
      </c>
      <c r="Q43" s="19">
        <f t="shared" si="0"/>
        <v>2.3676012461060088E-3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93.221000000000004</v>
      </c>
      <c r="J44" s="27">
        <v>93.24</v>
      </c>
      <c r="K44" s="16"/>
      <c r="L44" s="16"/>
      <c r="M44" s="17"/>
      <c r="N44" s="16"/>
      <c r="O44" s="204"/>
      <c r="P44" s="205">
        <v>244569</v>
      </c>
      <c r="Q44" s="19">
        <f t="shared" si="0"/>
        <v>2.0381673657213768E-4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21.422999999999998</v>
      </c>
      <c r="J45" s="211">
        <v>21.44</v>
      </c>
      <c r="K45" s="16"/>
      <c r="L45" s="17"/>
      <c r="M45" s="16"/>
      <c r="N45" s="65"/>
      <c r="O45" s="65"/>
      <c r="P45" s="212">
        <v>43372909</v>
      </c>
      <c r="Q45" s="19">
        <f t="shared" si="0"/>
        <v>7.935396536434213E-4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89.013000000000005</v>
      </c>
      <c r="J46" s="211">
        <v>89.01</v>
      </c>
      <c r="K46" s="16"/>
      <c r="L46" s="17"/>
      <c r="M46" s="16"/>
      <c r="N46" s="65"/>
      <c r="O46" s="65"/>
      <c r="P46" s="212">
        <v>338240</v>
      </c>
      <c r="Q46" s="19">
        <f t="shared" si="0"/>
        <v>-3.3702942266861173E-5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2110.5219999999999</v>
      </c>
      <c r="J48" s="225">
        <v>2115.6909999999998</v>
      </c>
      <c r="K48" s="226" t="s">
        <v>79</v>
      </c>
      <c r="M48" s="227">
        <f t="shared" ref="M48" si="4">+(J48-I48)/I48</f>
        <v>2.4491571279521697E-3</v>
      </c>
      <c r="O48" s="228" t="s">
        <v>79</v>
      </c>
      <c r="P48" s="95">
        <v>9471949</v>
      </c>
      <c r="Q48" s="19">
        <f t="shared" si="0"/>
        <v>2.4491571279521697E-3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122.045</v>
      </c>
      <c r="J49" s="27">
        <v>123.259</v>
      </c>
      <c r="K49" s="230" t="s">
        <v>81</v>
      </c>
      <c r="M49" s="227" t="e">
        <f>+(#REF!-#REF!)/#REF!</f>
        <v>#REF!</v>
      </c>
      <c r="O49" s="231" t="s">
        <v>81</v>
      </c>
      <c r="P49" s="232">
        <v>61629743</v>
      </c>
      <c r="Q49" s="19">
        <f t="shared" si="0"/>
        <v>9.9471506411569384E-3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192.21799999999999</v>
      </c>
      <c r="J50" s="27">
        <v>195.923</v>
      </c>
      <c r="K50" s="230" t="s">
        <v>81</v>
      </c>
      <c r="M50" s="227" t="e">
        <f>+(#REF!-#REF!)/#REF!</f>
        <v>#REF!</v>
      </c>
      <c r="O50" s="231" t="s">
        <v>81</v>
      </c>
      <c r="P50" s="232">
        <v>2128116</v>
      </c>
      <c r="Q50" s="19">
        <f t="shared" si="0"/>
        <v>1.9274989855268564E-2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16.797999999999998</v>
      </c>
      <c r="J51" s="27">
        <v>17.113</v>
      </c>
      <c r="K51" s="230" t="s">
        <v>81</v>
      </c>
      <c r="M51" s="227" t="e">
        <f>+(#REF!-#REF!)/#REF!</f>
        <v>#REF!</v>
      </c>
      <c r="O51" s="231" t="s">
        <v>81</v>
      </c>
      <c r="P51" s="193">
        <v>4871897</v>
      </c>
      <c r="Q51" s="19">
        <f t="shared" si="0"/>
        <v>1.8752232408620152E-2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2.774</v>
      </c>
      <c r="J52" s="102">
        <v>2.8260000000000001</v>
      </c>
      <c r="K52" s="230"/>
      <c r="M52" s="227">
        <f t="shared" ref="M52:M53" si="6">+(J52-I52)/I52</f>
        <v>1.8745493871665481E-2</v>
      </c>
      <c r="O52" s="235" t="s">
        <v>48</v>
      </c>
      <c r="P52" s="232">
        <v>10428094</v>
      </c>
      <c r="Q52" s="19">
        <f t="shared" si="0"/>
        <v>1.8745493871665481E-2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2.4929999999999999</v>
      </c>
      <c r="J53" s="27">
        <v>2.5289999999999999</v>
      </c>
      <c r="K53" s="236" t="s">
        <v>48</v>
      </c>
      <c r="M53" s="227">
        <f t="shared" si="6"/>
        <v>1.4440433212996403E-2</v>
      </c>
      <c r="O53" s="237" t="s">
        <v>48</v>
      </c>
      <c r="P53" s="238">
        <v>9430613</v>
      </c>
      <c r="Q53" s="19">
        <f t="shared" si="0"/>
        <v>1.4440433212996403E-2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66.811999999999998</v>
      </c>
      <c r="J54" s="244">
        <v>68.551000000000002</v>
      </c>
      <c r="K54" s="230" t="s">
        <v>81</v>
      </c>
      <c r="M54" s="227">
        <f>+(J54-I54)/I54</f>
        <v>2.6028258396695269E-2</v>
      </c>
      <c r="O54" s="245" t="s">
        <v>88</v>
      </c>
      <c r="P54" s="246">
        <v>65551</v>
      </c>
      <c r="Q54" s="19">
        <f t="shared" si="0"/>
        <v>2.6028258396695269E-2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1.167</v>
      </c>
      <c r="J55" s="250">
        <v>1.2010000000000001</v>
      </c>
      <c r="K55" s="251" t="s">
        <v>90</v>
      </c>
      <c r="M55" s="227" t="e">
        <f>+(#REF!-I55)/I55</f>
        <v>#REF!</v>
      </c>
      <c r="O55" s="252" t="s">
        <v>90</v>
      </c>
      <c r="P55" s="238">
        <v>2268017</v>
      </c>
      <c r="Q55" s="19">
        <f t="shared" si="0"/>
        <v>2.9134532990574148E-2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1.2589999999999999</v>
      </c>
      <c r="J56" s="250">
        <v>1.2589999999999999</v>
      </c>
      <c r="K56" s="251"/>
      <c r="M56" s="254">
        <f t="shared" ref="M56:M63" si="7">+(J56-I56)/I56</f>
        <v>0</v>
      </c>
      <c r="O56" s="252" t="s">
        <v>90</v>
      </c>
      <c r="P56" s="238">
        <v>767801</v>
      </c>
      <c r="Q56" s="19">
        <f t="shared" si="0"/>
        <v>0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1.1739999999999999</v>
      </c>
      <c r="J57" s="211">
        <v>1.1930000000000001</v>
      </c>
      <c r="K57" s="251"/>
      <c r="M57" s="254">
        <f t="shared" si="7"/>
        <v>1.6183986371380008E-2</v>
      </c>
      <c r="O57" s="252" t="s">
        <v>90</v>
      </c>
      <c r="P57" s="57">
        <v>709074</v>
      </c>
      <c r="Q57" s="19">
        <f t="shared" si="0"/>
        <v>1.6183986371380008E-2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1.133</v>
      </c>
      <c r="J58" s="55">
        <v>1.1579999999999999</v>
      </c>
      <c r="K58" s="251"/>
      <c r="M58" s="254">
        <f t="shared" si="7"/>
        <v>2.2065313327449172E-2</v>
      </c>
      <c r="O58" s="252" t="s">
        <v>90</v>
      </c>
      <c r="P58" s="57">
        <v>685575</v>
      </c>
      <c r="Q58" s="19">
        <f t="shared" si="0"/>
        <v>2.2065313327449172E-2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112.166</v>
      </c>
      <c r="J59" s="102">
        <v>113.67400000000001</v>
      </c>
      <c r="K59" s="251"/>
      <c r="M59" s="254">
        <f t="shared" si="7"/>
        <v>1.3444359253249735E-2</v>
      </c>
      <c r="O59" s="258" t="s">
        <v>81</v>
      </c>
      <c r="P59" s="238">
        <v>16441658</v>
      </c>
      <c r="Q59" s="19">
        <f t="shared" si="0"/>
        <v>1.3444359253249735E-2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131.20500000000001</v>
      </c>
      <c r="J60" s="264">
        <v>131.59800000000001</v>
      </c>
      <c r="K60" s="251"/>
      <c r="M60" s="254">
        <f t="shared" si="7"/>
        <v>2.9953126786326791E-3</v>
      </c>
      <c r="O60" s="258" t="s">
        <v>81</v>
      </c>
      <c r="P60" s="238">
        <v>99620</v>
      </c>
      <c r="Q60" s="19">
        <f t="shared" si="0"/>
        <v>2.9953126786326791E-3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1104.02</v>
      </c>
      <c r="J61" s="27">
        <v>1118.232</v>
      </c>
      <c r="K61" s="251"/>
      <c r="M61" s="254" t="e">
        <f>+(I61-#REF!)/#REF!</f>
        <v>#REF!</v>
      </c>
      <c r="O61" s="228" t="s">
        <v>79</v>
      </c>
      <c r="P61" s="238">
        <v>5591158</v>
      </c>
      <c r="Q61" s="19">
        <f t="shared" si="0"/>
        <v>1.2872955200086945E-2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12.579000000000001</v>
      </c>
      <c r="J62" s="264">
        <v>12.849</v>
      </c>
      <c r="K62" s="251"/>
      <c r="M62" s="254">
        <f t="shared" ref="M62" si="8">+(J62-I62)/I62</f>
        <v>2.1464345337467172E-2</v>
      </c>
      <c r="O62" s="258" t="s">
        <v>81</v>
      </c>
      <c r="P62" s="267">
        <v>6593091</v>
      </c>
      <c r="Q62" s="19">
        <f t="shared" si="0"/>
        <v>2.1464345337467172E-2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9.6679999999999993</v>
      </c>
      <c r="J63" s="274">
        <v>9.8290000000000006</v>
      </c>
      <c r="K63" s="275"/>
      <c r="L63" s="276"/>
      <c r="M63" s="277">
        <f t="shared" si="7"/>
        <v>1.6652875465453184E-2</v>
      </c>
      <c r="N63" s="276"/>
      <c r="O63" s="278" t="s">
        <v>81</v>
      </c>
      <c r="P63" s="267">
        <v>25693260</v>
      </c>
      <c r="Q63" s="19">
        <f t="shared" si="0"/>
        <v>1.6652875465453184E-2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84.138000000000005</v>
      </c>
      <c r="J65" s="288">
        <v>84.31</v>
      </c>
      <c r="K65" s="16"/>
      <c r="L65" s="16"/>
      <c r="M65" s="17"/>
      <c r="N65" s="16"/>
      <c r="O65" s="140"/>
      <c r="P65" s="289">
        <v>1277051</v>
      </c>
      <c r="Q65" s="19">
        <f t="shared" si="0"/>
        <v>2.0442606194584732E-3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107.498</v>
      </c>
      <c r="J71" s="297">
        <v>107.527</v>
      </c>
      <c r="K71" s="16"/>
      <c r="L71" s="17"/>
      <c r="M71" s="16"/>
      <c r="N71" s="298"/>
      <c r="O71" s="298"/>
      <c r="P71" s="238">
        <v>69262136</v>
      </c>
      <c r="Q71" s="19">
        <f t="shared" ref="Q71:Q134" si="9">+(J71-I71)/I71</f>
        <v>2.6977246088295934E-4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99.337999999999994</v>
      </c>
      <c r="J72" s="303">
        <v>99.370999999999995</v>
      </c>
      <c r="K72" s="16"/>
      <c r="L72" s="17"/>
      <c r="M72" s="16"/>
      <c r="N72" s="304"/>
      <c r="O72" s="304"/>
      <c r="P72" s="51">
        <v>78749684</v>
      </c>
      <c r="Q72" s="19">
        <f t="shared" si="9"/>
        <v>3.3219915842881123E-4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105.77200000000001</v>
      </c>
      <c r="J73" s="303">
        <v>105.81399999999999</v>
      </c>
      <c r="K73" s="16"/>
      <c r="L73" s="17"/>
      <c r="M73" s="16"/>
      <c r="N73" s="304"/>
      <c r="O73" s="304"/>
      <c r="P73" s="51">
        <v>47770146</v>
      </c>
      <c r="Q73" s="19">
        <f t="shared" si="9"/>
        <v>3.9708051280100008E-4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102.94</v>
      </c>
      <c r="J74" s="303">
        <v>102.983</v>
      </c>
      <c r="K74" s="16"/>
      <c r="L74" s="17"/>
      <c r="M74" s="16"/>
      <c r="N74" s="307"/>
      <c r="O74" s="307"/>
      <c r="P74" s="51">
        <v>142288995</v>
      </c>
      <c r="Q74" s="19">
        <f t="shared" si="9"/>
        <v>4.1771905964645779E-4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104.51</v>
      </c>
      <c r="J75" s="303">
        <v>104.568</v>
      </c>
      <c r="K75" s="16"/>
      <c r="L75" s="17"/>
      <c r="M75" s="16"/>
      <c r="N75" s="65"/>
      <c r="O75" s="65"/>
      <c r="P75" s="51">
        <v>113399197</v>
      </c>
      <c r="Q75" s="19">
        <f t="shared" si="9"/>
        <v>5.5497081618976866E-4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107.49299999999999</v>
      </c>
      <c r="J76" s="303">
        <v>107.535</v>
      </c>
      <c r="K76" s="16"/>
      <c r="L76" s="17"/>
      <c r="M76" s="16"/>
      <c r="N76" s="50"/>
      <c r="O76" s="50"/>
      <c r="P76" s="51">
        <v>42821311</v>
      </c>
      <c r="Q76" s="19">
        <f t="shared" si="9"/>
        <v>3.9072311685413557E-4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104.265</v>
      </c>
      <c r="J77" s="303">
        <v>104.307</v>
      </c>
      <c r="K77" s="16"/>
      <c r="L77" s="17"/>
      <c r="M77" s="16"/>
      <c r="N77" s="65"/>
      <c r="O77" s="65"/>
      <c r="P77" s="51">
        <v>301519458</v>
      </c>
      <c r="Q77" s="19">
        <f t="shared" si="9"/>
        <v>4.0281973816718548E-4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101.51600000000001</v>
      </c>
      <c r="J78" s="303">
        <v>101.55200000000001</v>
      </c>
      <c r="K78" s="16"/>
      <c r="L78" s="17"/>
      <c r="M78" s="16"/>
      <c r="N78" s="298"/>
      <c r="O78" s="298"/>
      <c r="P78" s="309">
        <v>166470236</v>
      </c>
      <c r="Q78" s="19">
        <f t="shared" si="9"/>
        <v>3.5462390165098471E-4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102.277</v>
      </c>
      <c r="J79" s="303">
        <v>102.29600000000001</v>
      </c>
      <c r="K79" s="16"/>
      <c r="L79" s="17"/>
      <c r="M79" s="16"/>
      <c r="N79" s="298"/>
      <c r="O79" s="298"/>
      <c r="P79" s="309">
        <v>2402116</v>
      </c>
      <c r="Q79" s="19">
        <f t="shared" si="9"/>
        <v>1.8577001671935486E-4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105.13</v>
      </c>
      <c r="J80" s="303">
        <v>105.169</v>
      </c>
      <c r="K80" s="16"/>
      <c r="L80" s="17"/>
      <c r="M80" s="16"/>
      <c r="N80" s="42"/>
      <c r="O80" s="42"/>
      <c r="P80" s="43">
        <v>23037316</v>
      </c>
      <c r="Q80" s="19">
        <f t="shared" si="9"/>
        <v>3.7096927613432398E-4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107.009</v>
      </c>
      <c r="J81" s="303">
        <v>107.062</v>
      </c>
      <c r="K81" s="16"/>
      <c r="L81" s="17"/>
      <c r="M81" s="16"/>
      <c r="N81" s="50"/>
      <c r="O81" s="50"/>
      <c r="P81" s="267">
        <v>71048282</v>
      </c>
      <c r="Q81" s="19">
        <f t="shared" si="9"/>
        <v>4.9528544328044624E-4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104.175</v>
      </c>
      <c r="J82" s="303">
        <v>104.209</v>
      </c>
      <c r="K82" s="8"/>
      <c r="L82" s="311"/>
      <c r="M82" s="8"/>
      <c r="N82" s="312"/>
      <c r="O82" s="312"/>
      <c r="P82" s="309">
        <v>100597205</v>
      </c>
      <c r="Q82" s="19">
        <f t="shared" si="9"/>
        <v>3.2637389008885074E-4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103.449</v>
      </c>
      <c r="J83" s="303">
        <v>103.48</v>
      </c>
      <c r="K83" s="16"/>
      <c r="L83" s="17"/>
      <c r="M83" s="16"/>
      <c r="N83" s="65"/>
      <c r="O83" s="65"/>
      <c r="P83" s="193">
        <v>13630617</v>
      </c>
      <c r="Q83" s="19">
        <f t="shared" si="9"/>
        <v>2.996645690147407E-4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103.11499999999999</v>
      </c>
      <c r="J84" s="303">
        <v>103.155</v>
      </c>
      <c r="K84" s="16"/>
      <c r="L84" s="17"/>
      <c r="M84" s="16"/>
      <c r="N84" s="189"/>
      <c r="O84" s="189"/>
      <c r="P84" s="193">
        <v>488704979</v>
      </c>
      <c r="Q84" s="19">
        <f t="shared" si="9"/>
        <v>3.8791640401499543E-4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103.093</v>
      </c>
      <c r="J85" s="303">
        <v>103.126</v>
      </c>
      <c r="K85" s="16"/>
      <c r="L85" s="17"/>
      <c r="M85" s="16"/>
      <c r="N85" s="50"/>
      <c r="O85" s="50"/>
      <c r="P85" s="193">
        <v>7426014</v>
      </c>
      <c r="Q85" s="19">
        <f t="shared" si="9"/>
        <v>3.2009932779142374E-4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102.289</v>
      </c>
      <c r="J86" s="303">
        <v>102.33</v>
      </c>
      <c r="K86" s="16"/>
      <c r="L86" s="17"/>
      <c r="M86" s="16"/>
      <c r="N86" s="189"/>
      <c r="O86" s="189"/>
      <c r="P86" s="190">
        <v>98120207</v>
      </c>
      <c r="Q86" s="19">
        <f t="shared" si="9"/>
        <v>4.0082511315974167E-4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105.386</v>
      </c>
      <c r="J87" s="322">
        <v>105.423</v>
      </c>
      <c r="K87" s="16"/>
      <c r="L87" s="17"/>
      <c r="M87" s="16"/>
      <c r="N87" s="65"/>
      <c r="O87" s="189"/>
      <c r="P87" s="193">
        <v>1900363</v>
      </c>
      <c r="Q87" s="19">
        <f t="shared" si="9"/>
        <v>3.510902776460454E-4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102.46599999999999</v>
      </c>
      <c r="J88" s="303">
        <v>102.509</v>
      </c>
      <c r="K88" s="16"/>
      <c r="L88" s="17"/>
      <c r="M88" s="16"/>
      <c r="N88" s="50"/>
      <c r="O88" s="50"/>
      <c r="P88" s="323">
        <v>238465040</v>
      </c>
      <c r="Q88" s="19">
        <f t="shared" si="9"/>
        <v>4.1965139656087257E-4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102.008</v>
      </c>
      <c r="J89" s="303">
        <v>102.057</v>
      </c>
      <c r="K89" s="16"/>
      <c r="L89" s="17"/>
      <c r="M89" s="16"/>
      <c r="N89" s="50"/>
      <c r="O89" s="50"/>
      <c r="P89" s="323">
        <v>7449451</v>
      </c>
      <c r="Q89" s="19">
        <f t="shared" si="9"/>
        <v>4.8035448200147633E-4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105.496</v>
      </c>
      <c r="J90" s="327">
        <v>105.53</v>
      </c>
      <c r="K90" s="16"/>
      <c r="L90" s="17"/>
      <c r="M90" s="16"/>
      <c r="N90" s="65"/>
      <c r="O90" s="65"/>
      <c r="P90" s="323">
        <v>29596711</v>
      </c>
      <c r="Q90" s="19">
        <f t="shared" si="9"/>
        <v>3.222871009327939E-4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101.69</v>
      </c>
      <c r="J91" s="332">
        <v>101.72199999999999</v>
      </c>
      <c r="K91" s="16"/>
      <c r="L91" s="17"/>
      <c r="M91" s="16"/>
      <c r="N91" s="50"/>
      <c r="O91" s="50"/>
      <c r="P91" s="323">
        <v>83659089</v>
      </c>
      <c r="Q91" s="19">
        <f t="shared" si="9"/>
        <v>3.1468187629065276E-4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105.627</v>
      </c>
      <c r="J93" s="337">
        <v>105.66500000000001</v>
      </c>
      <c r="L93" s="227"/>
      <c r="M93" s="1"/>
      <c r="N93" s="338"/>
      <c r="O93" s="338"/>
      <c r="P93" s="339">
        <v>2728907</v>
      </c>
      <c r="Q93" s="19">
        <f t="shared" si="9"/>
        <v>3.5975650165214309E-4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103.608</v>
      </c>
      <c r="J94" s="303">
        <v>103.64400000000001</v>
      </c>
      <c r="K94" s="16"/>
      <c r="L94" s="17"/>
      <c r="M94" s="16"/>
      <c r="N94" s="50"/>
      <c r="O94" s="50"/>
      <c r="P94" s="193">
        <v>6736922</v>
      </c>
      <c r="Q94" s="19">
        <f t="shared" si="9"/>
        <v>3.4746351633079843E-4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105.31699999999999</v>
      </c>
      <c r="J95" s="350">
        <v>105.355</v>
      </c>
      <c r="K95" s="16"/>
      <c r="L95" s="17"/>
      <c r="M95" s="16"/>
      <c r="N95" s="50"/>
      <c r="O95" s="50"/>
      <c r="P95" s="193">
        <v>3779010</v>
      </c>
      <c r="Q95" s="19">
        <f t="shared" si="9"/>
        <v>3.608154429010598E-4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108.29900000000001</v>
      </c>
      <c r="J97" s="358">
        <v>108.44</v>
      </c>
      <c r="K97" s="16"/>
      <c r="L97" s="17"/>
      <c r="M97" s="16"/>
      <c r="N97" s="359"/>
      <c r="O97" s="360" t="s">
        <v>79</v>
      </c>
      <c r="P97" s="95">
        <v>9553509</v>
      </c>
      <c r="Q97" s="19">
        <f t="shared" si="9"/>
        <v>1.3019510798806186E-3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58.735999999999997</v>
      </c>
      <c r="J99" s="297">
        <v>58.912999999999997</v>
      </c>
      <c r="K99" s="16"/>
      <c r="L99" s="16"/>
      <c r="M99" s="17"/>
      <c r="N99" s="16"/>
      <c r="O99" s="140"/>
      <c r="P99" s="57">
        <v>5413810</v>
      </c>
      <c r="Q99" s="19">
        <f t="shared" si="9"/>
        <v>3.0134840642876536E-3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90.114000000000004</v>
      </c>
      <c r="J100" s="303">
        <v>90.122</v>
      </c>
      <c r="K100" s="16"/>
      <c r="L100" s="16"/>
      <c r="M100" s="17"/>
      <c r="N100" s="16"/>
      <c r="O100" s="373"/>
      <c r="P100" s="57">
        <v>2100574</v>
      </c>
      <c r="Q100" s="19">
        <f t="shared" si="9"/>
        <v>8.8776438733111017E-5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18.460999999999999</v>
      </c>
      <c r="J101" s="303">
        <v>18.495000000000001</v>
      </c>
      <c r="K101" s="303"/>
      <c r="L101" s="303"/>
      <c r="M101" s="303"/>
      <c r="N101" s="374"/>
      <c r="O101" s="375"/>
      <c r="P101" s="376">
        <v>1047809</v>
      </c>
      <c r="Q101" s="19">
        <f t="shared" si="9"/>
        <v>1.8417203835113197E-3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276.93400000000003</v>
      </c>
      <c r="J102" s="303">
        <v>277.42700000000002</v>
      </c>
      <c r="K102" s="16"/>
      <c r="L102" s="16"/>
      <c r="M102" s="17"/>
      <c r="N102" s="16"/>
      <c r="O102" s="56"/>
      <c r="P102" s="57">
        <v>13449662</v>
      </c>
      <c r="Q102" s="19">
        <f t="shared" si="9"/>
        <v>1.7802075584796196E-3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2121.8980000000001</v>
      </c>
      <c r="J103" s="303">
        <v>2118.4250000000002</v>
      </c>
      <c r="K103" s="57"/>
      <c r="M103" s="17"/>
      <c r="N103" s="16"/>
      <c r="O103" s="56"/>
      <c r="P103" s="57">
        <v>2283662</v>
      </c>
      <c r="Q103" s="19">
        <f t="shared" si="9"/>
        <v>-1.6367421996721595E-3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73.215999999999994</v>
      </c>
      <c r="J104" s="303">
        <v>73.13</v>
      </c>
      <c r="K104" s="16"/>
      <c r="L104" s="16"/>
      <c r="M104" s="17"/>
      <c r="N104" s="16"/>
      <c r="O104" s="140"/>
      <c r="P104" s="57">
        <v>1251196</v>
      </c>
      <c r="Q104" s="19">
        <f t="shared" si="9"/>
        <v>-1.1746066433566233E-3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55.923999999999999</v>
      </c>
      <c r="J105" s="303">
        <v>55.917000000000002</v>
      </c>
      <c r="K105" s="16"/>
      <c r="L105" s="16"/>
      <c r="M105" s="17"/>
      <c r="N105" s="16"/>
      <c r="O105" s="140"/>
      <c r="P105" s="57">
        <v>1137813</v>
      </c>
      <c r="Q105" s="19">
        <f t="shared" si="9"/>
        <v>-1.2516987339957617E-4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106.97799999999999</v>
      </c>
      <c r="J106" s="332">
        <v>107.348</v>
      </c>
      <c r="K106" s="383"/>
      <c r="L106" s="383"/>
      <c r="M106" s="17"/>
      <c r="N106" s="383"/>
      <c r="O106" s="338"/>
      <c r="P106" s="376">
        <v>1005752</v>
      </c>
      <c r="Q106" s="19">
        <f t="shared" si="9"/>
        <v>3.458655050571188E-3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11.438000000000001</v>
      </c>
      <c r="J108" s="389">
        <v>11.488</v>
      </c>
      <c r="K108" s="16"/>
      <c r="L108" s="17"/>
      <c r="M108" s="16"/>
      <c r="N108" s="88"/>
      <c r="O108" s="140"/>
      <c r="P108" s="170">
        <v>392000</v>
      </c>
      <c r="Q108" s="19">
        <f t="shared" si="9"/>
        <v>4.3713936002796761E-3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13.007999999999999</v>
      </c>
      <c r="J109" s="389">
        <v>13.053000000000001</v>
      </c>
      <c r="K109" s="16"/>
      <c r="L109" s="17"/>
      <c r="M109" s="16"/>
      <c r="N109" s="88"/>
      <c r="O109" s="140"/>
      <c r="P109" s="170">
        <v>1836770</v>
      </c>
      <c r="Q109" s="19">
        <f t="shared" si="9"/>
        <v>3.4594095940960723E-3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14.807</v>
      </c>
      <c r="J110" s="389">
        <v>14.867000000000001</v>
      </c>
      <c r="K110" s="16"/>
      <c r="L110" s="17"/>
      <c r="M110" s="16"/>
      <c r="N110" s="88"/>
      <c r="O110" s="393"/>
      <c r="P110" s="170">
        <v>46459252</v>
      </c>
      <c r="Q110" s="19">
        <f t="shared" si="9"/>
        <v>4.0521375025326196E-3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13.180999999999999</v>
      </c>
      <c r="J111" s="389">
        <v>13.225</v>
      </c>
      <c r="K111" s="16"/>
      <c r="L111" s="17"/>
      <c r="M111" s="16"/>
      <c r="N111" s="88"/>
      <c r="O111" s="140"/>
      <c r="P111" s="170">
        <v>16954882</v>
      </c>
      <c r="Q111" s="19">
        <f t="shared" si="9"/>
        <v>3.3381382292694398E-3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148.125</v>
      </c>
      <c r="J112" s="395">
        <v>148.15700000000001</v>
      </c>
      <c r="K112" s="16"/>
      <c r="L112" s="396"/>
      <c r="M112" s="16"/>
      <c r="N112" s="88"/>
      <c r="O112" s="140"/>
      <c r="P112" s="397">
        <v>148158</v>
      </c>
      <c r="Q112" s="19">
        <f t="shared" si="9"/>
        <v>2.1603375527433374E-4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8.8640000000000008</v>
      </c>
      <c r="J113" s="401">
        <v>8.8940000000000001</v>
      </c>
      <c r="K113" s="16"/>
      <c r="L113" s="17"/>
      <c r="M113" s="16"/>
      <c r="N113" s="88"/>
      <c r="O113" s="402"/>
      <c r="P113" s="170">
        <v>636904</v>
      </c>
      <c r="Q113" s="19">
        <f t="shared" si="9"/>
        <v>3.3844765342959564E-3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101.19499999999999</v>
      </c>
      <c r="J114" s="389">
        <v>100.81699999999999</v>
      </c>
      <c r="K114" s="16"/>
      <c r="L114" s="17"/>
      <c r="M114" s="16"/>
      <c r="N114" s="88"/>
      <c r="O114" s="403"/>
      <c r="P114" s="170">
        <v>171591</v>
      </c>
      <c r="Q114" s="19">
        <f t="shared" si="9"/>
        <v>-3.7353624190918536E-3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76.706000000000003</v>
      </c>
      <c r="J115" s="389">
        <v>76.763000000000005</v>
      </c>
      <c r="K115" s="16"/>
      <c r="L115" s="16"/>
      <c r="M115" s="17"/>
      <c r="N115" s="16"/>
      <c r="O115" s="140"/>
      <c r="P115" s="170">
        <v>377753</v>
      </c>
      <c r="Q115" s="19">
        <f t="shared" si="9"/>
        <v>7.4309701978987511E-4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77.260999999999996</v>
      </c>
      <c r="J116" s="401">
        <v>77.34</v>
      </c>
      <c r="K116" s="16"/>
      <c r="L116" s="16"/>
      <c r="M116" s="17"/>
      <c r="N116" s="16"/>
      <c r="O116" s="56"/>
      <c r="P116" s="170">
        <v>133645</v>
      </c>
      <c r="Q116" s="19">
        <f t="shared" si="9"/>
        <v>1.0225081218209412E-3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98.742999999999995</v>
      </c>
      <c r="J117" s="401">
        <v>98.713999999999999</v>
      </c>
      <c r="K117" s="412"/>
      <c r="L117" s="413"/>
      <c r="M117" s="412"/>
      <c r="N117" s="414"/>
      <c r="O117" s="403"/>
      <c r="P117" s="170">
        <v>2006258</v>
      </c>
      <c r="Q117" s="19">
        <f t="shared" si="9"/>
        <v>-2.9369170472839961E-4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88.471000000000004</v>
      </c>
      <c r="J118" s="389">
        <v>88.763000000000005</v>
      </c>
      <c r="K118" s="16"/>
      <c r="L118" s="16"/>
      <c r="M118" s="17"/>
      <c r="N118" s="16"/>
      <c r="O118" s="140"/>
      <c r="P118" s="170">
        <v>4984056</v>
      </c>
      <c r="Q118" s="19">
        <f t="shared" si="9"/>
        <v>3.3005165534469101E-3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9.6709999999999994</v>
      </c>
      <c r="J119" s="401">
        <v>9.6679999999999993</v>
      </c>
      <c r="K119" s="412"/>
      <c r="L119" s="413"/>
      <c r="M119" s="412"/>
      <c r="N119" s="414"/>
      <c r="O119" s="403"/>
      <c r="P119" s="170">
        <v>646130</v>
      </c>
      <c r="Q119" s="19">
        <f t="shared" si="9"/>
        <v>-3.1020576982733055E-4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91.21</v>
      </c>
      <c r="J120" s="389">
        <v>91.635999999999996</v>
      </c>
      <c r="K120" s="419"/>
      <c r="L120" s="420"/>
      <c r="M120" s="421"/>
      <c r="N120" s="420"/>
      <c r="O120" s="422"/>
      <c r="P120" s="423">
        <v>2261657</v>
      </c>
      <c r="Q120" s="19">
        <f t="shared" si="9"/>
        <v>4.6705405109089132E-3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141.04499999999999</v>
      </c>
      <c r="J121" s="429">
        <v>141.24600000000001</v>
      </c>
      <c r="K121" s="419"/>
      <c r="L121" s="420"/>
      <c r="M121" s="421"/>
      <c r="N121" s="420"/>
      <c r="O121" s="422"/>
      <c r="P121" s="423">
        <v>67976604</v>
      </c>
      <c r="Q121" s="19">
        <f t="shared" si="9"/>
        <v>1.4250771030523723E-3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95.844999999999999</v>
      </c>
      <c r="J123" s="434">
        <v>98.076999999999998</v>
      </c>
      <c r="K123" s="251" t="s">
        <v>90</v>
      </c>
      <c r="M123" s="227">
        <f>+(J123-I123)/I123</f>
        <v>2.3287599770462721E-2</v>
      </c>
      <c r="O123" s="435" t="s">
        <v>90</v>
      </c>
      <c r="P123" s="170">
        <v>323949</v>
      </c>
      <c r="Q123" s="19">
        <f t="shared" si="9"/>
        <v>2.3287599770462721E-2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112.158</v>
      </c>
      <c r="J124" s="401">
        <v>113.452</v>
      </c>
      <c r="K124" s="226" t="s">
        <v>79</v>
      </c>
      <c r="M124" s="227" t="e">
        <f>+(#REF!-I124)/I124</f>
        <v>#REF!</v>
      </c>
      <c r="O124" s="440" t="s">
        <v>79</v>
      </c>
      <c r="P124" s="441">
        <v>762288</v>
      </c>
      <c r="Q124" s="19">
        <f t="shared" si="9"/>
        <v>1.1537295600848775E-2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112.69</v>
      </c>
      <c r="J125" s="401">
        <v>114.375</v>
      </c>
      <c r="K125" s="226" t="s">
        <v>79</v>
      </c>
      <c r="M125" s="227">
        <f t="shared" ref="M125:M130" si="15">+(J125-I125)/I125</f>
        <v>1.4952524625077667E-2</v>
      </c>
      <c r="O125" s="440" t="s">
        <v>79</v>
      </c>
      <c r="P125" s="57">
        <v>361428</v>
      </c>
      <c r="Q125" s="19">
        <f t="shared" si="9"/>
        <v>1.4952524625077667E-2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186.126</v>
      </c>
      <c r="J126" s="445">
        <v>189.375</v>
      </c>
      <c r="K126" s="230" t="s">
        <v>81</v>
      </c>
      <c r="M126" s="227">
        <f t="shared" si="15"/>
        <v>1.7455916959479036E-2</v>
      </c>
      <c r="O126" s="446" t="s">
        <v>81</v>
      </c>
      <c r="P126" s="397">
        <v>2395400</v>
      </c>
      <c r="Q126" s="19">
        <f t="shared" si="9"/>
        <v>1.7455916959479036E-2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171.97</v>
      </c>
      <c r="J127" s="434">
        <v>173.90799999999999</v>
      </c>
      <c r="K127" s="88" t="s">
        <v>81</v>
      </c>
      <c r="L127" s="16"/>
      <c r="M127" s="17">
        <f t="shared" si="15"/>
        <v>1.1269407454788558E-2</v>
      </c>
      <c r="N127" s="16"/>
      <c r="O127" s="446" t="s">
        <v>81</v>
      </c>
      <c r="P127" s="170">
        <v>2592617</v>
      </c>
      <c r="Q127" s="19">
        <f t="shared" si="9"/>
        <v>1.1269407454788558E-2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165.125</v>
      </c>
      <c r="J128" s="434">
        <v>167.16399999999999</v>
      </c>
      <c r="K128" s="88" t="s">
        <v>81</v>
      </c>
      <c r="L128" s="16"/>
      <c r="M128" s="17">
        <f t="shared" si="15"/>
        <v>1.2348221044663057E-2</v>
      </c>
      <c r="N128" s="16"/>
      <c r="O128" s="447" t="s">
        <v>81</v>
      </c>
      <c r="P128" s="170">
        <v>6691755</v>
      </c>
      <c r="Q128" s="19">
        <f t="shared" si="9"/>
        <v>1.2348221044663057E-2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22.600999999999999</v>
      </c>
      <c r="J129" s="434">
        <v>23.097000000000001</v>
      </c>
      <c r="K129" s="230" t="s">
        <v>81</v>
      </c>
      <c r="M129" s="227">
        <f t="shared" si="15"/>
        <v>2.1945931595947182E-2</v>
      </c>
      <c r="O129" s="446" t="s">
        <v>81</v>
      </c>
      <c r="P129" s="170">
        <v>2956284</v>
      </c>
      <c r="Q129" s="19">
        <f t="shared" si="9"/>
        <v>2.1945931595947182E-2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136.47</v>
      </c>
      <c r="J130" s="434">
        <v>139.38999999999999</v>
      </c>
      <c r="K130" s="230" t="s">
        <v>81</v>
      </c>
      <c r="M130" s="227">
        <f t="shared" si="15"/>
        <v>2.1396643951051422E-2</v>
      </c>
      <c r="O130" s="446" t="s">
        <v>81</v>
      </c>
      <c r="P130" s="170">
        <v>778634</v>
      </c>
      <c r="Q130" s="19">
        <f t="shared" si="9"/>
        <v>2.1396643951051422E-2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136.65899999999999</v>
      </c>
      <c r="J131" s="449">
        <v>137.578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327436</v>
      </c>
      <c r="Q131" s="19">
        <f t="shared" si="9"/>
        <v>6.7247674869566672E-3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5206.6679999999997</v>
      </c>
      <c r="J134" s="401">
        <v>5298.1229999999996</v>
      </c>
      <c r="K134" s="230"/>
      <c r="M134" s="254">
        <f t="shared" si="16"/>
        <v>1.7564976295780705E-2</v>
      </c>
      <c r="O134" s="446" t="s">
        <v>81</v>
      </c>
      <c r="P134" s="246">
        <v>31794033</v>
      </c>
      <c r="Q134" s="19">
        <f t="shared" si="9"/>
        <v>1.7564976295780705E-2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5219.2240000000002</v>
      </c>
      <c r="J135" s="467">
        <v>5351.192</v>
      </c>
      <c r="K135" s="468"/>
      <c r="L135" s="469"/>
      <c r="M135" s="470">
        <f t="shared" si="16"/>
        <v>2.5284984894306098E-2</v>
      </c>
      <c r="N135" s="469"/>
      <c r="O135" s="471" t="s">
        <v>184</v>
      </c>
      <c r="P135" s="518">
        <v>5137145</v>
      </c>
      <c r="Q135" s="19">
        <f t="shared" ref="Q135:Q143" si="17">+(J135-I135)/I135</f>
        <v>2.5284984894306098E-2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84.275000000000006</v>
      </c>
      <c r="J136" s="434">
        <v>86.278000000000006</v>
      </c>
      <c r="K136" s="475"/>
      <c r="L136" s="476"/>
      <c r="M136" s="477">
        <f t="shared" si="16"/>
        <v>2.376742806288935E-2</v>
      </c>
      <c r="N136" s="476"/>
      <c r="O136" s="435" t="s">
        <v>90</v>
      </c>
      <c r="P136" s="478">
        <v>1198137</v>
      </c>
      <c r="Q136" s="19">
        <f t="shared" si="17"/>
        <v>2.376742806288935E-2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4385.1210000000001</v>
      </c>
      <c r="J137" s="480">
        <v>4459.5460000000003</v>
      </c>
      <c r="K137" s="481"/>
      <c r="L137" s="482"/>
      <c r="M137" s="483">
        <f>+(J137-I137)/I137</f>
        <v>1.6972165648336771E-2</v>
      </c>
      <c r="N137" s="482"/>
      <c r="O137" s="471" t="s">
        <v>184</v>
      </c>
      <c r="P137" s="518">
        <v>12847953</v>
      </c>
      <c r="Q137" s="19">
        <f t="shared" si="17"/>
        <v>1.6972165648336771E-2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9.9890000000000008</v>
      </c>
      <c r="J138" s="434">
        <v>10.186999999999999</v>
      </c>
      <c r="K138" s="475"/>
      <c r="L138" s="476"/>
      <c r="M138" s="477">
        <f>+(J138-I138)/I138</f>
        <v>1.9821803984382682E-2</v>
      </c>
      <c r="N138" s="476"/>
      <c r="O138" s="471" t="s">
        <v>184</v>
      </c>
      <c r="P138" s="518">
        <v>2649215</v>
      </c>
      <c r="Q138" s="19">
        <f t="shared" si="17"/>
        <v>1.9821803984382682E-2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159.27099999999999</v>
      </c>
      <c r="J139" s="389">
        <v>160.46</v>
      </c>
      <c r="K139" s="230" t="s">
        <v>81</v>
      </c>
      <c r="M139" s="227" t="e">
        <f>+(#REF!-#REF!)/#REF!</f>
        <v>#REF!</v>
      </c>
      <c r="O139" s="231" t="s">
        <v>81</v>
      </c>
      <c r="P139" s="232">
        <v>30108729</v>
      </c>
      <c r="Q139" s="19">
        <f t="shared" si="17"/>
        <v>7.4652636073109443E-3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128.33099999999999</v>
      </c>
      <c r="J141" s="495">
        <v>128.05799999999999</v>
      </c>
      <c r="K141" s="290"/>
      <c r="L141" s="8"/>
      <c r="M141" s="496"/>
      <c r="N141" s="8"/>
      <c r="O141" s="497"/>
      <c r="P141" s="309">
        <v>4219261</v>
      </c>
      <c r="Q141" s="19">
        <f t="shared" si="17"/>
        <v>-2.127311405661891E-3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10339.527</v>
      </c>
      <c r="J143" s="495">
        <v>10495.34</v>
      </c>
      <c r="K143" s="230" t="s">
        <v>81</v>
      </c>
      <c r="M143" s="227">
        <f>+(J143-I143)/I143</f>
        <v>1.50696448686676E-2</v>
      </c>
      <c r="O143" s="446" t="s">
        <v>81</v>
      </c>
      <c r="P143" s="518">
        <v>10495340</v>
      </c>
      <c r="Q143" s="19">
        <f t="shared" si="17"/>
        <v>1.50696448686676E-2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D1:D597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A22" zoomScale="106" zoomScaleNormal="106" zoomScaleSheetLayoutView="100" workbookViewId="0">
      <selection activeCell="T41" sqref="T41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195.21</v>
      </c>
      <c r="J6" s="15">
        <v>195.238</v>
      </c>
      <c r="K6" s="16"/>
      <c r="L6" s="16"/>
      <c r="M6" s="17"/>
      <c r="N6" s="16"/>
      <c r="O6" s="1"/>
      <c r="P6" s="18">
        <v>577917398</v>
      </c>
      <c r="Q6" s="19">
        <f>+(J6-I6)/I6</f>
        <v>1.4343527483218885E-4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133.26400000000001</v>
      </c>
      <c r="J7" s="27">
        <v>133.28399999999999</v>
      </c>
      <c r="K7" s="16"/>
      <c r="L7" s="16"/>
      <c r="M7" s="17"/>
      <c r="N7" s="16"/>
      <c r="O7" s="1"/>
      <c r="P7" s="28">
        <v>282461489</v>
      </c>
      <c r="Q7" s="19">
        <f t="shared" ref="Q7:Q70" si="0">+(J7-I7)/I7</f>
        <v>1.5007804058096567E-4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111.976</v>
      </c>
      <c r="J8" s="27">
        <v>111.99</v>
      </c>
      <c r="K8" s="16"/>
      <c r="L8" s="16"/>
      <c r="M8" s="17"/>
      <c r="N8" s="16"/>
      <c r="O8" s="1"/>
      <c r="P8" s="18">
        <v>63092581</v>
      </c>
      <c r="Q8" s="19">
        <f t="shared" si="0"/>
        <v>1.2502679145527429E-4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118.89400000000001</v>
      </c>
      <c r="J9" s="27">
        <v>118.91200000000001</v>
      </c>
      <c r="K9" s="16"/>
      <c r="L9" s="16"/>
      <c r="M9" s="17"/>
      <c r="N9" s="16"/>
      <c r="P9" s="18">
        <v>118138844</v>
      </c>
      <c r="Q9" s="19">
        <f t="shared" si="0"/>
        <v>1.5139536057328948E-4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116.72499999999999</v>
      </c>
      <c r="J10" s="27">
        <v>116.74</v>
      </c>
      <c r="K10" s="16"/>
      <c r="L10" s="16"/>
      <c r="M10" s="17"/>
      <c r="N10" s="16"/>
      <c r="O10" s="42"/>
      <c r="P10" s="43">
        <v>13555442</v>
      </c>
      <c r="Q10" s="19">
        <f t="shared" si="0"/>
        <v>1.2850717498394149E-4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113.822</v>
      </c>
      <c r="J11" s="47">
        <v>113.842</v>
      </c>
      <c r="K11" s="16"/>
      <c r="L11" s="16"/>
      <c r="M11" s="17"/>
      <c r="N11" s="16"/>
      <c r="O11" s="42"/>
      <c r="P11" s="43">
        <v>144080912</v>
      </c>
      <c r="Q11" s="19">
        <f t="shared" si="0"/>
        <v>1.757129553161605E-4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112.607</v>
      </c>
      <c r="J12" s="27">
        <v>112.619</v>
      </c>
      <c r="K12" s="16"/>
      <c r="L12" s="17"/>
      <c r="M12" s="16"/>
      <c r="N12" s="50"/>
      <c r="O12" s="50"/>
      <c r="P12" s="51">
        <v>3575780</v>
      </c>
      <c r="Q12" s="19">
        <f t="shared" si="0"/>
        <v>1.0656531121511501E-4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46.027000000000001</v>
      </c>
      <c r="J13" s="55">
        <v>46.031999999999996</v>
      </c>
      <c r="K13" s="16"/>
      <c r="L13" s="16"/>
      <c r="M13" s="17"/>
      <c r="N13" s="16"/>
      <c r="O13" s="56"/>
      <c r="P13" s="57">
        <v>33934024</v>
      </c>
      <c r="Q13" s="19">
        <f t="shared" si="0"/>
        <v>1.0863188997752303E-4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32.491</v>
      </c>
      <c r="J14" s="55">
        <v>32.496000000000002</v>
      </c>
      <c r="K14" s="16"/>
      <c r="L14" s="16"/>
      <c r="M14" s="17"/>
      <c r="N14" s="16"/>
      <c r="O14" s="56"/>
      <c r="P14" s="57">
        <v>5725180</v>
      </c>
      <c r="Q14" s="19">
        <f t="shared" si="0"/>
        <v>1.5388876919770269E-4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109.964</v>
      </c>
      <c r="J15" s="55">
        <v>109.983</v>
      </c>
      <c r="K15" s="16"/>
      <c r="L15" s="17"/>
      <c r="M15" s="16"/>
      <c r="N15" s="65"/>
      <c r="O15" s="66"/>
      <c r="P15" s="67">
        <v>69605826</v>
      </c>
      <c r="Q15" s="19">
        <f t="shared" si="0"/>
        <v>1.727838201593745E-4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17.212</v>
      </c>
      <c r="J17" s="76">
        <v>17.213999999999999</v>
      </c>
      <c r="K17" s="16"/>
      <c r="L17" s="16"/>
      <c r="M17" s="17"/>
      <c r="N17" s="16"/>
      <c r="O17" s="1"/>
      <c r="P17" s="67">
        <v>102639739</v>
      </c>
      <c r="Q17" s="19">
        <f t="shared" si="0"/>
        <v>1.1619800139431162E-4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124.348</v>
      </c>
      <c r="J18" s="55">
        <v>124.36199999999999</v>
      </c>
      <c r="K18" s="16"/>
      <c r="L18" s="16"/>
      <c r="M18" s="17"/>
      <c r="N18" s="16"/>
      <c r="O18" s="16"/>
      <c r="P18" s="83">
        <v>1962062</v>
      </c>
      <c r="Q18" s="19">
        <f t="shared" si="0"/>
        <v>1.1258725512268628E-4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1.171</v>
      </c>
      <c r="J19" s="55">
        <v>1.171</v>
      </c>
      <c r="K19" s="51"/>
      <c r="L19" s="88"/>
      <c r="M19" s="17"/>
      <c r="N19" s="16"/>
      <c r="O19" s="36"/>
      <c r="P19" s="18">
        <v>4798231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116.19</v>
      </c>
      <c r="J20" s="94">
        <v>116.211</v>
      </c>
      <c r="K20" s="16"/>
      <c r="L20" s="16"/>
      <c r="M20" s="17"/>
      <c r="N20" s="16"/>
      <c r="O20" s="1"/>
      <c r="P20" s="95">
        <v>22489279</v>
      </c>
      <c r="Q20" s="19">
        <f t="shared" si="0"/>
        <v>1.8073844564937426E-4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11.377000000000001</v>
      </c>
      <c r="J21" s="102">
        <v>11.379</v>
      </c>
      <c r="K21" s="103"/>
      <c r="L21" s="104"/>
      <c r="M21" s="103"/>
      <c r="N21" s="105"/>
      <c r="O21" s="106"/>
      <c r="P21" s="107">
        <v>5099990</v>
      </c>
      <c r="Q21" s="19">
        <f t="shared" si="0"/>
        <v>1.7579326711777195E-4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163.32400000000001</v>
      </c>
      <c r="J22" s="55">
        <v>163.34800000000001</v>
      </c>
      <c r="P22" s="95">
        <v>79153315</v>
      </c>
      <c r="Q22" s="19">
        <f t="shared" si="0"/>
        <v>1.4694717249149486E-4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11.379</v>
      </c>
      <c r="J23" s="119">
        <v>11.381</v>
      </c>
      <c r="K23" s="16"/>
      <c r="L23" s="16"/>
      <c r="M23" s="17"/>
      <c r="N23" s="16"/>
      <c r="O23" s="16"/>
      <c r="P23" s="83">
        <v>732291</v>
      </c>
      <c r="Q23" s="19">
        <f t="shared" si="0"/>
        <v>1.7576236927679655E-4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1.802</v>
      </c>
      <c r="J25" s="125">
        <v>1.804</v>
      </c>
      <c r="K25" s="88" t="s">
        <v>48</v>
      </c>
      <c r="L25" s="16"/>
      <c r="M25" s="17">
        <f>+(J25-I25)/I25</f>
        <v>1.1098779134295236E-3</v>
      </c>
      <c r="N25" s="16"/>
      <c r="O25" s="126" t="s">
        <v>49</v>
      </c>
      <c r="P25" s="127">
        <v>4266944</v>
      </c>
      <c r="Q25" s="19">
        <f t="shared" si="0"/>
        <v>1.1098779134295236E-3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62.405000000000001</v>
      </c>
      <c r="J27" s="102">
        <v>62.411000000000001</v>
      </c>
      <c r="K27" s="16"/>
      <c r="L27" s="16"/>
      <c r="M27" s="134"/>
      <c r="N27" s="16"/>
      <c r="O27" s="16"/>
      <c r="P27" s="18">
        <v>1457370</v>
      </c>
      <c r="Q27" s="19">
        <f t="shared" si="0"/>
        <v>9.6146142136050431E-5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130.97499999999999</v>
      </c>
      <c r="J28" s="55">
        <v>130.58799999999999</v>
      </c>
      <c r="K28" s="16"/>
      <c r="L28" s="16"/>
      <c r="M28" s="17"/>
      <c r="N28" s="16"/>
      <c r="O28" s="140"/>
      <c r="P28" s="57">
        <v>6220721</v>
      </c>
      <c r="Q28" s="19">
        <f t="shared" si="0"/>
        <v>-2.9547623592288642E-3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107.866</v>
      </c>
      <c r="J29" s="146">
        <v>106.871</v>
      </c>
      <c r="K29" s="16"/>
      <c r="L29" s="16"/>
      <c r="M29" s="17"/>
      <c r="N29" s="16"/>
      <c r="O29" s="140"/>
      <c r="P29" s="57">
        <v>548997</v>
      </c>
      <c r="Q29" s="19">
        <f t="shared" si="0"/>
        <v>-9.2244080618545648E-3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103.65300000000001</v>
      </c>
      <c r="J30" s="152">
        <v>103.666</v>
      </c>
      <c r="K30" s="16"/>
      <c r="L30" s="16"/>
      <c r="M30" s="153"/>
      <c r="N30" s="16"/>
      <c r="O30" s="154"/>
      <c r="P30" s="67">
        <v>80740135</v>
      </c>
      <c r="Q30" s="19">
        <f t="shared" si="0"/>
        <v>1.2541846352725941E-4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132.70699999999999</v>
      </c>
      <c r="J32" s="76">
        <v>132.12899999999999</v>
      </c>
      <c r="K32" s="16"/>
      <c r="L32" s="16"/>
      <c r="M32" s="17"/>
      <c r="N32" s="16"/>
      <c r="O32" s="56"/>
      <c r="P32" s="163">
        <v>1147151</v>
      </c>
      <c r="Q32" s="19">
        <f t="shared" si="0"/>
        <v>-4.355459772280309E-3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508.36599999999999</v>
      </c>
      <c r="J33" s="55">
        <v>506.75599999999997</v>
      </c>
      <c r="K33" s="16"/>
      <c r="L33" s="16"/>
      <c r="M33" s="17"/>
      <c r="N33" s="16"/>
      <c r="O33" s="169"/>
      <c r="P33" s="170">
        <v>1074831</v>
      </c>
      <c r="Q33" s="19">
        <f t="shared" si="0"/>
        <v>-3.167009595448975E-3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126.51600000000001</v>
      </c>
      <c r="J34" s="55">
        <v>125.376</v>
      </c>
      <c r="K34" s="16"/>
      <c r="L34" s="16"/>
      <c r="M34" s="17"/>
      <c r="N34" s="16"/>
      <c r="O34" s="174"/>
      <c r="P34" s="170">
        <v>741602</v>
      </c>
      <c r="Q34" s="19">
        <f t="shared" si="0"/>
        <v>-9.0107180119510608E-3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120.72199999999999</v>
      </c>
      <c r="J35" s="27">
        <v>120.73099999999999</v>
      </c>
      <c r="K35" s="16"/>
      <c r="L35" s="16"/>
      <c r="M35" s="17"/>
      <c r="N35" s="16"/>
      <c r="P35" s="170">
        <v>197275</v>
      </c>
      <c r="Q35" s="19">
        <f t="shared" si="0"/>
        <v>7.4551448783157512E-5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125.636</v>
      </c>
      <c r="J36" s="27">
        <v>125.649</v>
      </c>
      <c r="K36" s="16"/>
      <c r="L36" s="16"/>
      <c r="M36" s="17"/>
      <c r="N36" s="16"/>
      <c r="O36" s="174"/>
      <c r="P36" s="170">
        <v>129293</v>
      </c>
      <c r="Q36" s="19">
        <f t="shared" si="0"/>
        <v>1.0347352669621151E-4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107.422</v>
      </c>
      <c r="J37" s="27">
        <v>107.43300000000001</v>
      </c>
      <c r="K37" s="16"/>
      <c r="L37" s="16"/>
      <c r="M37" s="17"/>
      <c r="N37" s="16"/>
      <c r="O37" s="174"/>
      <c r="P37" s="170">
        <v>122259</v>
      </c>
      <c r="Q37" s="19">
        <f t="shared" si="0"/>
        <v>1.0239988084386709E-4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99.322000000000003</v>
      </c>
      <c r="J38" s="27">
        <v>98.548000000000002</v>
      </c>
      <c r="K38" s="16"/>
      <c r="L38" s="16"/>
      <c r="M38" s="17"/>
      <c r="N38" s="16"/>
      <c r="O38" s="140"/>
      <c r="P38" s="186">
        <v>131759</v>
      </c>
      <c r="Q38" s="19">
        <f t="shared" si="0"/>
        <v>-7.7928354241759215E-3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166.58</v>
      </c>
      <c r="J39" s="27">
        <v>166.084</v>
      </c>
      <c r="K39" s="16"/>
      <c r="L39" s="16"/>
      <c r="M39" s="17"/>
      <c r="N39" s="16"/>
      <c r="O39" s="140"/>
      <c r="P39" s="170">
        <v>527651</v>
      </c>
      <c r="Q39" s="19">
        <f t="shared" si="0"/>
        <v>-2.9775483251291228E-3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92.903999999999996</v>
      </c>
      <c r="J40" s="27">
        <v>92.177000000000007</v>
      </c>
      <c r="K40" s="16"/>
      <c r="L40" s="17"/>
      <c r="M40" s="16"/>
      <c r="N40" s="189"/>
      <c r="O40" s="189"/>
      <c r="P40" s="190">
        <v>960111</v>
      </c>
      <c r="Q40" s="19">
        <f t="shared" si="0"/>
        <v>-7.8252820115386808E-3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121.508</v>
      </c>
      <c r="J41" s="55">
        <v>121.151</v>
      </c>
      <c r="K41" s="16"/>
      <c r="L41" s="17"/>
      <c r="M41" s="16"/>
      <c r="N41" s="65"/>
      <c r="O41" s="65"/>
      <c r="P41" s="190">
        <v>40230478</v>
      </c>
      <c r="Q41" s="19">
        <f t="shared" si="0"/>
        <v>-2.9380781512328351E-3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163.315</v>
      </c>
      <c r="J42" s="27">
        <v>161.71100000000001</v>
      </c>
      <c r="K42" s="16"/>
      <c r="L42" s="16"/>
      <c r="M42" s="17"/>
      <c r="N42" s="16"/>
      <c r="O42" s="195"/>
      <c r="P42" s="170">
        <v>649110</v>
      </c>
      <c r="Q42" s="19">
        <f t="shared" si="0"/>
        <v>-9.8215105777178149E-3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144.792</v>
      </c>
      <c r="J43" s="27">
        <v>143.71</v>
      </c>
      <c r="K43" s="16"/>
      <c r="L43" s="16"/>
      <c r="M43" s="17"/>
      <c r="N43" s="16"/>
      <c r="O43" s="195"/>
      <c r="P43" s="170">
        <v>576853</v>
      </c>
      <c r="Q43" s="19">
        <f t="shared" si="0"/>
        <v>-7.4727885518536498E-3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93.24</v>
      </c>
      <c r="J44" s="27">
        <v>92.853999999999999</v>
      </c>
      <c r="K44" s="16"/>
      <c r="L44" s="16"/>
      <c r="M44" s="17"/>
      <c r="N44" s="16"/>
      <c r="O44" s="204"/>
      <c r="P44" s="205">
        <v>243555</v>
      </c>
      <c r="Q44" s="19">
        <f t="shared" si="0"/>
        <v>-4.1398541398540937E-3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21.44</v>
      </c>
      <c r="J45" s="211">
        <v>21.207000000000001</v>
      </c>
      <c r="K45" s="16"/>
      <c r="L45" s="17"/>
      <c r="M45" s="16"/>
      <c r="N45" s="65"/>
      <c r="O45" s="65"/>
      <c r="P45" s="212">
        <v>42951213</v>
      </c>
      <c r="Q45" s="19">
        <f t="shared" si="0"/>
        <v>-1.086753731343286E-2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89.01</v>
      </c>
      <c r="J46" s="211">
        <v>89.007999999999996</v>
      </c>
      <c r="K46" s="16"/>
      <c r="L46" s="17"/>
      <c r="M46" s="16"/>
      <c r="N46" s="65"/>
      <c r="O46" s="65"/>
      <c r="P46" s="212">
        <v>338231</v>
      </c>
      <c r="Q46" s="19">
        <f t="shared" si="0"/>
        <v>-2.2469385462414894E-5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2110.5219999999999</v>
      </c>
      <c r="J48" s="225">
        <v>2115.6909999999998</v>
      </c>
      <c r="K48" s="226" t="s">
        <v>79</v>
      </c>
      <c r="M48" s="227">
        <f t="shared" ref="M48" si="4">+(J48-I48)/I48</f>
        <v>2.4491571279521697E-3</v>
      </c>
      <c r="O48" s="228" t="s">
        <v>79</v>
      </c>
      <c r="P48" s="95">
        <v>9471949</v>
      </c>
      <c r="Q48" s="19">
        <f t="shared" si="0"/>
        <v>2.4491571279521697E-3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122.045</v>
      </c>
      <c r="J49" s="27">
        <v>123.259</v>
      </c>
      <c r="K49" s="230" t="s">
        <v>81</v>
      </c>
      <c r="M49" s="227" t="e">
        <f>+(#REF!-#REF!)/#REF!</f>
        <v>#REF!</v>
      </c>
      <c r="O49" s="231" t="s">
        <v>81</v>
      </c>
      <c r="P49" s="232">
        <v>61629743</v>
      </c>
      <c r="Q49" s="19">
        <f t="shared" si="0"/>
        <v>9.9471506411569384E-3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192.21799999999999</v>
      </c>
      <c r="J50" s="27">
        <v>195.923</v>
      </c>
      <c r="K50" s="230" t="s">
        <v>81</v>
      </c>
      <c r="M50" s="227" t="e">
        <f>+(#REF!-#REF!)/#REF!</f>
        <v>#REF!</v>
      </c>
      <c r="O50" s="231" t="s">
        <v>81</v>
      </c>
      <c r="P50" s="232">
        <v>2128116</v>
      </c>
      <c r="Q50" s="19">
        <f t="shared" si="0"/>
        <v>1.9274989855268564E-2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16.797999999999998</v>
      </c>
      <c r="J51" s="27">
        <v>17.113</v>
      </c>
      <c r="K51" s="230" t="s">
        <v>81</v>
      </c>
      <c r="M51" s="227" t="e">
        <f>+(#REF!-#REF!)/#REF!</f>
        <v>#REF!</v>
      </c>
      <c r="O51" s="231" t="s">
        <v>81</v>
      </c>
      <c r="P51" s="193">
        <v>4871897</v>
      </c>
      <c r="Q51" s="19">
        <f t="shared" si="0"/>
        <v>1.8752232408620152E-2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2.774</v>
      </c>
      <c r="J52" s="102">
        <v>2.8260000000000001</v>
      </c>
      <c r="K52" s="230"/>
      <c r="M52" s="227">
        <f t="shared" ref="M52:M53" si="6">+(J52-I52)/I52</f>
        <v>1.8745493871665481E-2</v>
      </c>
      <c r="O52" s="235" t="s">
        <v>48</v>
      </c>
      <c r="P52" s="232">
        <v>10428094</v>
      </c>
      <c r="Q52" s="19">
        <f t="shared" si="0"/>
        <v>1.8745493871665481E-2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2.4929999999999999</v>
      </c>
      <c r="J53" s="27">
        <v>2.5289999999999999</v>
      </c>
      <c r="K53" s="236" t="s">
        <v>48</v>
      </c>
      <c r="M53" s="227">
        <f t="shared" si="6"/>
        <v>1.4440433212996403E-2</v>
      </c>
      <c r="O53" s="237" t="s">
        <v>48</v>
      </c>
      <c r="P53" s="238">
        <v>9430613</v>
      </c>
      <c r="Q53" s="19">
        <f t="shared" si="0"/>
        <v>1.4440433212996403E-2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66.811999999999998</v>
      </c>
      <c r="J54" s="244">
        <v>68.551000000000002</v>
      </c>
      <c r="K54" s="230" t="s">
        <v>81</v>
      </c>
      <c r="M54" s="227">
        <f>+(J54-I54)/I54</f>
        <v>2.6028258396695269E-2</v>
      </c>
      <c r="O54" s="245" t="s">
        <v>88</v>
      </c>
      <c r="P54" s="246">
        <v>65551</v>
      </c>
      <c r="Q54" s="19">
        <f t="shared" si="0"/>
        <v>2.6028258396695269E-2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1.167</v>
      </c>
      <c r="J55" s="250">
        <v>1.2010000000000001</v>
      </c>
      <c r="K55" s="251" t="s">
        <v>90</v>
      </c>
      <c r="M55" s="227" t="e">
        <f>+(#REF!-I55)/I55</f>
        <v>#REF!</v>
      </c>
      <c r="O55" s="252" t="s">
        <v>90</v>
      </c>
      <c r="P55" s="238">
        <v>2268017</v>
      </c>
      <c r="Q55" s="19">
        <f t="shared" si="0"/>
        <v>2.9134532990574148E-2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1.2589999999999999</v>
      </c>
      <c r="J56" s="250">
        <v>1.2589999999999999</v>
      </c>
      <c r="K56" s="251"/>
      <c r="M56" s="254">
        <f t="shared" ref="M56:M63" si="7">+(J56-I56)/I56</f>
        <v>0</v>
      </c>
      <c r="O56" s="252" t="s">
        <v>90</v>
      </c>
      <c r="P56" s="238">
        <v>767801</v>
      </c>
      <c r="Q56" s="19">
        <f t="shared" si="0"/>
        <v>0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1.1739999999999999</v>
      </c>
      <c r="J57" s="211">
        <v>1.1930000000000001</v>
      </c>
      <c r="K57" s="251"/>
      <c r="M57" s="254">
        <f t="shared" si="7"/>
        <v>1.6183986371380008E-2</v>
      </c>
      <c r="O57" s="252" t="s">
        <v>90</v>
      </c>
      <c r="P57" s="57">
        <v>709074</v>
      </c>
      <c r="Q57" s="19">
        <f t="shared" si="0"/>
        <v>1.6183986371380008E-2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1.133</v>
      </c>
      <c r="J58" s="55">
        <v>1.1579999999999999</v>
      </c>
      <c r="K58" s="251"/>
      <c r="M58" s="254">
        <f t="shared" si="7"/>
        <v>2.2065313327449172E-2</v>
      </c>
      <c r="O58" s="252" t="s">
        <v>90</v>
      </c>
      <c r="P58" s="57">
        <v>685575</v>
      </c>
      <c r="Q58" s="19">
        <f t="shared" si="0"/>
        <v>2.2065313327449172E-2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112.166</v>
      </c>
      <c r="J59" s="102">
        <v>113.67400000000001</v>
      </c>
      <c r="K59" s="251"/>
      <c r="M59" s="254">
        <f t="shared" si="7"/>
        <v>1.3444359253249735E-2</v>
      </c>
      <c r="O59" s="258" t="s">
        <v>81</v>
      </c>
      <c r="P59" s="238">
        <v>16441658</v>
      </c>
      <c r="Q59" s="19">
        <f t="shared" si="0"/>
        <v>1.3444359253249735E-2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131.20500000000001</v>
      </c>
      <c r="J60" s="264">
        <v>131.59800000000001</v>
      </c>
      <c r="K60" s="251"/>
      <c r="M60" s="254">
        <f t="shared" si="7"/>
        <v>2.9953126786326791E-3</v>
      </c>
      <c r="O60" s="258" t="s">
        <v>81</v>
      </c>
      <c r="P60" s="238">
        <v>99620</v>
      </c>
      <c r="Q60" s="19">
        <f t="shared" si="0"/>
        <v>2.9953126786326791E-3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1104.02</v>
      </c>
      <c r="J61" s="27">
        <v>1118.232</v>
      </c>
      <c r="K61" s="251"/>
      <c r="M61" s="254" t="e">
        <f>+(I61-#REF!)/#REF!</f>
        <v>#REF!</v>
      </c>
      <c r="O61" s="228" t="s">
        <v>79</v>
      </c>
      <c r="P61" s="238">
        <v>5591158</v>
      </c>
      <c r="Q61" s="19">
        <f t="shared" si="0"/>
        <v>1.2872955200086945E-2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12.579000000000001</v>
      </c>
      <c r="J62" s="264">
        <v>12.849</v>
      </c>
      <c r="K62" s="251"/>
      <c r="M62" s="254">
        <f t="shared" ref="M62" si="8">+(J62-I62)/I62</f>
        <v>2.1464345337467172E-2</v>
      </c>
      <c r="O62" s="258" t="s">
        <v>81</v>
      </c>
      <c r="P62" s="267">
        <v>6593091</v>
      </c>
      <c r="Q62" s="19">
        <f t="shared" si="0"/>
        <v>2.1464345337467172E-2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9.6679999999999993</v>
      </c>
      <c r="J63" s="274">
        <v>9.8290000000000006</v>
      </c>
      <c r="K63" s="275"/>
      <c r="L63" s="276"/>
      <c r="M63" s="277">
        <f t="shared" si="7"/>
        <v>1.6652875465453184E-2</v>
      </c>
      <c r="N63" s="276"/>
      <c r="O63" s="278" t="s">
        <v>81</v>
      </c>
      <c r="P63" s="267">
        <v>25433116</v>
      </c>
      <c r="Q63" s="19">
        <f t="shared" si="0"/>
        <v>1.6652875465453184E-2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84.31</v>
      </c>
      <c r="J65" s="288">
        <v>83.475999999999999</v>
      </c>
      <c r="K65" s="16"/>
      <c r="L65" s="16"/>
      <c r="M65" s="17"/>
      <c r="N65" s="16"/>
      <c r="O65" s="140"/>
      <c r="P65" s="289">
        <v>1264421</v>
      </c>
      <c r="Q65" s="19">
        <f t="shared" si="0"/>
        <v>-9.8920649982208887E-3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107.527</v>
      </c>
      <c r="J71" s="297">
        <v>107.541</v>
      </c>
      <c r="K71" s="16"/>
      <c r="L71" s="17"/>
      <c r="M71" s="16"/>
      <c r="N71" s="298"/>
      <c r="O71" s="298"/>
      <c r="P71" s="238">
        <v>69301298</v>
      </c>
      <c r="Q71" s="19">
        <f t="shared" ref="Q71:Q134" si="9">+(J71-I71)/I71</f>
        <v>1.3019985678011843E-4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99.370999999999995</v>
      </c>
      <c r="J72" s="303">
        <v>99.382000000000005</v>
      </c>
      <c r="K72" s="16"/>
      <c r="L72" s="17"/>
      <c r="M72" s="16"/>
      <c r="N72" s="304"/>
      <c r="O72" s="304"/>
      <c r="P72" s="51">
        <v>77712526</v>
      </c>
      <c r="Q72" s="19">
        <f t="shared" si="9"/>
        <v>1.1069627959877522E-4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105.81399999999999</v>
      </c>
      <c r="J73" s="303">
        <v>105.83199999999999</v>
      </c>
      <c r="K73" s="16"/>
      <c r="L73" s="17"/>
      <c r="M73" s="16"/>
      <c r="N73" s="304"/>
      <c r="O73" s="304"/>
      <c r="P73" s="51">
        <v>47783943</v>
      </c>
      <c r="Q73" s="19">
        <f t="shared" si="9"/>
        <v>1.7010981533635135E-4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102.983</v>
      </c>
      <c r="J74" s="303">
        <v>102.998</v>
      </c>
      <c r="K74" s="16"/>
      <c r="L74" s="17"/>
      <c r="M74" s="16"/>
      <c r="N74" s="307"/>
      <c r="O74" s="307"/>
      <c r="P74" s="51">
        <v>142767433</v>
      </c>
      <c r="Q74" s="19">
        <f t="shared" si="9"/>
        <v>1.4565510812464743E-4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104.568</v>
      </c>
      <c r="J75" s="303">
        <v>104.589</v>
      </c>
      <c r="K75" s="16"/>
      <c r="L75" s="17"/>
      <c r="M75" s="16"/>
      <c r="N75" s="65"/>
      <c r="O75" s="65"/>
      <c r="P75" s="51">
        <v>113311347</v>
      </c>
      <c r="Q75" s="19">
        <f t="shared" si="9"/>
        <v>2.0082625659858462E-4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107.535</v>
      </c>
      <c r="J76" s="303">
        <v>107.551</v>
      </c>
      <c r="K76" s="16"/>
      <c r="L76" s="17"/>
      <c r="M76" s="16"/>
      <c r="N76" s="50"/>
      <c r="O76" s="50"/>
      <c r="P76" s="51">
        <v>42830985</v>
      </c>
      <c r="Q76" s="19">
        <f t="shared" si="9"/>
        <v>1.4878876644818285E-4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104.307</v>
      </c>
      <c r="J77" s="303">
        <v>104.322</v>
      </c>
      <c r="K77" s="16"/>
      <c r="L77" s="17"/>
      <c r="M77" s="16"/>
      <c r="N77" s="65"/>
      <c r="O77" s="65"/>
      <c r="P77" s="51">
        <v>301149599</v>
      </c>
      <c r="Q77" s="19">
        <f t="shared" si="9"/>
        <v>1.4380626420087403E-4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101.55200000000001</v>
      </c>
      <c r="J78" s="303">
        <v>101.566</v>
      </c>
      <c r="K78" s="16"/>
      <c r="L78" s="17"/>
      <c r="M78" s="16"/>
      <c r="N78" s="298"/>
      <c r="O78" s="298"/>
      <c r="P78" s="309">
        <v>166330887</v>
      </c>
      <c r="Q78" s="19">
        <f t="shared" si="9"/>
        <v>1.3786040649121429E-4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102.29600000000001</v>
      </c>
      <c r="J79" s="303">
        <v>102.303</v>
      </c>
      <c r="K79" s="16"/>
      <c r="L79" s="17"/>
      <c r="M79" s="16"/>
      <c r="N79" s="298"/>
      <c r="O79" s="298"/>
      <c r="P79" s="309">
        <v>2402270</v>
      </c>
      <c r="Q79" s="19">
        <f t="shared" si="9"/>
        <v>6.8428873074125978E-5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105.169</v>
      </c>
      <c r="J80" s="303">
        <v>105.184</v>
      </c>
      <c r="K80" s="16"/>
      <c r="L80" s="17"/>
      <c r="M80" s="16"/>
      <c r="N80" s="42"/>
      <c r="O80" s="42"/>
      <c r="P80" s="43">
        <v>22946286</v>
      </c>
      <c r="Q80" s="19">
        <f t="shared" si="9"/>
        <v>1.4262758037064696E-4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107.062</v>
      </c>
      <c r="J81" s="303">
        <v>107.081</v>
      </c>
      <c r="K81" s="16"/>
      <c r="L81" s="17"/>
      <c r="M81" s="16"/>
      <c r="N81" s="50"/>
      <c r="O81" s="50"/>
      <c r="P81" s="267">
        <v>71057833</v>
      </c>
      <c r="Q81" s="19">
        <f t="shared" si="9"/>
        <v>1.774672619604104E-4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104.209</v>
      </c>
      <c r="J82" s="303">
        <v>104.221</v>
      </c>
      <c r="K82" s="8"/>
      <c r="L82" s="311"/>
      <c r="M82" s="8"/>
      <c r="N82" s="312"/>
      <c r="O82" s="312"/>
      <c r="P82" s="309">
        <v>100944556</v>
      </c>
      <c r="Q82" s="19">
        <f t="shared" si="9"/>
        <v>1.1515320173881771E-4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103.48</v>
      </c>
      <c r="J83" s="303">
        <v>103.491</v>
      </c>
      <c r="K83" s="16"/>
      <c r="L83" s="17"/>
      <c r="M83" s="16"/>
      <c r="N83" s="65"/>
      <c r="O83" s="65"/>
      <c r="P83" s="193">
        <v>13620850</v>
      </c>
      <c r="Q83" s="19">
        <f t="shared" si="9"/>
        <v>1.063007344413962E-4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103.155</v>
      </c>
      <c r="J84" s="303">
        <v>103.169</v>
      </c>
      <c r="K84" s="16"/>
      <c r="L84" s="17"/>
      <c r="M84" s="16"/>
      <c r="N84" s="189"/>
      <c r="O84" s="189"/>
      <c r="P84" s="193">
        <v>491653436</v>
      </c>
      <c r="Q84" s="19">
        <f t="shared" si="9"/>
        <v>1.3571809413015165E-4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103.126</v>
      </c>
      <c r="J85" s="303">
        <v>103.136</v>
      </c>
      <c r="K85" s="16"/>
      <c r="L85" s="17"/>
      <c r="M85" s="16"/>
      <c r="N85" s="50"/>
      <c r="O85" s="50"/>
      <c r="P85" s="193">
        <v>7917684</v>
      </c>
      <c r="Q85" s="19">
        <f t="shared" si="9"/>
        <v>9.6968756666513826E-5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102.33</v>
      </c>
      <c r="J86" s="303">
        <v>102.35</v>
      </c>
      <c r="K86" s="16"/>
      <c r="L86" s="17"/>
      <c r="M86" s="16"/>
      <c r="N86" s="189"/>
      <c r="O86" s="189"/>
      <c r="P86" s="190">
        <v>99056107</v>
      </c>
      <c r="Q86" s="19">
        <f t="shared" si="9"/>
        <v>1.9544610573630431E-4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105.423</v>
      </c>
      <c r="J87" s="322">
        <v>105.43600000000001</v>
      </c>
      <c r="K87" s="16"/>
      <c r="L87" s="17"/>
      <c r="M87" s="16"/>
      <c r="N87" s="65"/>
      <c r="O87" s="189"/>
      <c r="P87" s="193">
        <v>1907441</v>
      </c>
      <c r="Q87" s="19">
        <f t="shared" si="9"/>
        <v>1.2331274958979758E-4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102.509</v>
      </c>
      <c r="J88" s="303">
        <v>102.523</v>
      </c>
      <c r="K88" s="16"/>
      <c r="L88" s="17"/>
      <c r="M88" s="16"/>
      <c r="N88" s="50"/>
      <c r="O88" s="50"/>
      <c r="P88" s="323">
        <v>238488175</v>
      </c>
      <c r="Q88" s="19">
        <f t="shared" si="9"/>
        <v>1.3657337404516476E-4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102.057</v>
      </c>
      <c r="J89" s="303">
        <v>102.07</v>
      </c>
      <c r="K89" s="16"/>
      <c r="L89" s="17"/>
      <c r="M89" s="16"/>
      <c r="N89" s="50"/>
      <c r="O89" s="50"/>
      <c r="P89" s="323">
        <v>7445218</v>
      </c>
      <c r="Q89" s="19">
        <f t="shared" si="9"/>
        <v>1.2737979756401833E-4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105.53</v>
      </c>
      <c r="J90" s="327">
        <v>105.54</v>
      </c>
      <c r="K90" s="16"/>
      <c r="L90" s="17"/>
      <c r="M90" s="16"/>
      <c r="N90" s="65"/>
      <c r="O90" s="65"/>
      <c r="P90" s="323">
        <v>29861304</v>
      </c>
      <c r="Q90" s="19">
        <f t="shared" si="9"/>
        <v>9.4759783947741079E-5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101.72199999999999</v>
      </c>
      <c r="J91" s="332">
        <v>101.733</v>
      </c>
      <c r="K91" s="16"/>
      <c r="L91" s="17"/>
      <c r="M91" s="16"/>
      <c r="N91" s="50"/>
      <c r="O91" s="50"/>
      <c r="P91" s="323">
        <v>83772793</v>
      </c>
      <c r="Q91" s="19">
        <f t="shared" si="9"/>
        <v>1.0813786594846632E-4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105.66500000000001</v>
      </c>
      <c r="J93" s="337">
        <v>105.678</v>
      </c>
      <c r="L93" s="227"/>
      <c r="M93" s="1"/>
      <c r="N93" s="338"/>
      <c r="O93" s="338"/>
      <c r="P93" s="339">
        <v>2729261</v>
      </c>
      <c r="Q93" s="19">
        <f t="shared" si="9"/>
        <v>1.2303033170861703E-4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103.64400000000001</v>
      </c>
      <c r="J94" s="303">
        <v>103.66500000000001</v>
      </c>
      <c r="K94" s="16"/>
      <c r="L94" s="17"/>
      <c r="M94" s="16"/>
      <c r="N94" s="50"/>
      <c r="O94" s="50"/>
      <c r="P94" s="193">
        <v>6731748</v>
      </c>
      <c r="Q94" s="19">
        <f t="shared" si="9"/>
        <v>2.0261664929953298E-4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105.355</v>
      </c>
      <c r="J95" s="350">
        <v>105.38200000000001</v>
      </c>
      <c r="K95" s="16"/>
      <c r="L95" s="17"/>
      <c r="M95" s="16"/>
      <c r="N95" s="50"/>
      <c r="O95" s="50"/>
      <c r="P95" s="193">
        <v>3779978</v>
      </c>
      <c r="Q95" s="19">
        <f t="shared" si="9"/>
        <v>2.5627639884202006E-4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108.29900000000001</v>
      </c>
      <c r="J97" s="358">
        <v>108.44</v>
      </c>
      <c r="K97" s="16"/>
      <c r="L97" s="17"/>
      <c r="M97" s="16"/>
      <c r="N97" s="359"/>
      <c r="O97" s="360" t="s">
        <v>79</v>
      </c>
      <c r="P97" s="95">
        <v>9553509</v>
      </c>
      <c r="Q97" s="19">
        <f t="shared" si="9"/>
        <v>1.3019510798806186E-3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58.912999999999997</v>
      </c>
      <c r="J99" s="297">
        <v>58.529000000000003</v>
      </c>
      <c r="K99" s="16"/>
      <c r="L99" s="16"/>
      <c r="M99" s="17"/>
      <c r="N99" s="16"/>
      <c r="O99" s="140"/>
      <c r="P99" s="57">
        <v>5378547</v>
      </c>
      <c r="Q99" s="19">
        <f t="shared" si="9"/>
        <v>-6.5180859912072594E-3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90.122</v>
      </c>
      <c r="J100" s="303">
        <v>89.206000000000003</v>
      </c>
      <c r="K100" s="16"/>
      <c r="L100" s="16"/>
      <c r="M100" s="17"/>
      <c r="N100" s="16"/>
      <c r="O100" s="373"/>
      <c r="P100" s="57">
        <v>2079215</v>
      </c>
      <c r="Q100" s="19">
        <f t="shared" si="9"/>
        <v>-1.0163999911231406E-2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18.495000000000001</v>
      </c>
      <c r="J101" s="303">
        <v>18.440999999999999</v>
      </c>
      <c r="K101" s="303"/>
      <c r="L101" s="303"/>
      <c r="M101" s="303"/>
      <c r="N101" s="374"/>
      <c r="O101" s="375"/>
      <c r="P101" s="376">
        <v>1044750</v>
      </c>
      <c r="Q101" s="19">
        <f t="shared" si="9"/>
        <v>-2.9197080291971907E-3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277.42700000000002</v>
      </c>
      <c r="J102" s="303">
        <v>275.71499999999997</v>
      </c>
      <c r="K102" s="16"/>
      <c r="L102" s="16"/>
      <c r="M102" s="17"/>
      <c r="N102" s="16"/>
      <c r="O102" s="56"/>
      <c r="P102" s="57">
        <v>13366646</v>
      </c>
      <c r="Q102" s="19">
        <f t="shared" si="9"/>
        <v>-6.1709927296191283E-3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2118.4250000000002</v>
      </c>
      <c r="J103" s="303">
        <v>2116.951</v>
      </c>
      <c r="K103" s="57"/>
      <c r="M103" s="17"/>
      <c r="N103" s="16"/>
      <c r="O103" s="56"/>
      <c r="P103" s="57">
        <v>2282073</v>
      </c>
      <c r="Q103" s="19">
        <f t="shared" si="9"/>
        <v>-6.9579994571446235E-4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73.13</v>
      </c>
      <c r="J104" s="303">
        <v>72.989999999999995</v>
      </c>
      <c r="K104" s="16"/>
      <c r="L104" s="16"/>
      <c r="M104" s="17"/>
      <c r="N104" s="16"/>
      <c r="O104" s="140"/>
      <c r="P104" s="57">
        <v>1248793</v>
      </c>
      <c r="Q104" s="19">
        <f t="shared" si="9"/>
        <v>-1.9143990154519429E-3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55.917000000000002</v>
      </c>
      <c r="J105" s="303">
        <v>55.947000000000003</v>
      </c>
      <c r="K105" s="16"/>
      <c r="L105" s="16"/>
      <c r="M105" s="17"/>
      <c r="N105" s="16"/>
      <c r="O105" s="140"/>
      <c r="P105" s="57">
        <v>1138428</v>
      </c>
      <c r="Q105" s="19">
        <f t="shared" si="9"/>
        <v>5.3650946939215504E-4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107.348</v>
      </c>
      <c r="J106" s="332">
        <v>106.688</v>
      </c>
      <c r="K106" s="383"/>
      <c r="L106" s="383"/>
      <c r="M106" s="17"/>
      <c r="N106" s="383"/>
      <c r="O106" s="338"/>
      <c r="P106" s="376">
        <v>999561</v>
      </c>
      <c r="Q106" s="19">
        <f t="shared" si="9"/>
        <v>-6.14822819242088E-3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11.488</v>
      </c>
      <c r="J108" s="389">
        <v>11.44</v>
      </c>
      <c r="K108" s="16"/>
      <c r="L108" s="17"/>
      <c r="M108" s="16"/>
      <c r="N108" s="88"/>
      <c r="O108" s="140"/>
      <c r="P108" s="170">
        <v>390351</v>
      </c>
      <c r="Q108" s="19">
        <f t="shared" si="9"/>
        <v>-4.1782729805013965E-3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13.053000000000001</v>
      </c>
      <c r="J109" s="389">
        <v>12.962</v>
      </c>
      <c r="K109" s="16"/>
      <c r="L109" s="17"/>
      <c r="M109" s="16"/>
      <c r="N109" s="88"/>
      <c r="O109" s="140"/>
      <c r="P109" s="170">
        <v>1831919</v>
      </c>
      <c r="Q109" s="19">
        <f t="shared" si="9"/>
        <v>-6.9715774151536871E-3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14.867000000000001</v>
      </c>
      <c r="J110" s="389">
        <v>14.704000000000001</v>
      </c>
      <c r="K110" s="16"/>
      <c r="L110" s="17"/>
      <c r="M110" s="16"/>
      <c r="N110" s="88"/>
      <c r="O110" s="393"/>
      <c r="P110" s="170">
        <v>45578174</v>
      </c>
      <c r="Q110" s="19">
        <f t="shared" si="9"/>
        <v>-1.0963879733638276E-2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13.225</v>
      </c>
      <c r="J111" s="389">
        <v>13.097</v>
      </c>
      <c r="K111" s="16"/>
      <c r="L111" s="17"/>
      <c r="M111" s="16"/>
      <c r="N111" s="88"/>
      <c r="O111" s="140"/>
      <c r="P111" s="170">
        <v>16791614</v>
      </c>
      <c r="Q111" s="19">
        <f t="shared" si="9"/>
        <v>-9.6786389413988753E-3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148.15700000000001</v>
      </c>
      <c r="J112" s="395">
        <v>148.16999999999999</v>
      </c>
      <c r="K112" s="16"/>
      <c r="L112" s="396"/>
      <c r="M112" s="16"/>
      <c r="N112" s="88"/>
      <c r="O112" s="140"/>
      <c r="P112" s="397">
        <v>148171</v>
      </c>
      <c r="Q112" s="19">
        <f t="shared" si="9"/>
        <v>8.7744757250597723E-5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8.8940000000000001</v>
      </c>
      <c r="J113" s="401">
        <v>8.7639999999999993</v>
      </c>
      <c r="K113" s="16"/>
      <c r="L113" s="17"/>
      <c r="M113" s="16"/>
      <c r="N113" s="88"/>
      <c r="O113" s="402"/>
      <c r="P113" s="170">
        <v>627639</v>
      </c>
      <c r="Q113" s="19">
        <f t="shared" si="9"/>
        <v>-1.461659545761196E-2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100.81699999999999</v>
      </c>
      <c r="J114" s="389">
        <v>100.755</v>
      </c>
      <c r="K114" s="16"/>
      <c r="L114" s="17"/>
      <c r="M114" s="16"/>
      <c r="N114" s="88"/>
      <c r="O114" s="403"/>
      <c r="P114" s="170">
        <v>171486</v>
      </c>
      <c r="Q114" s="19">
        <f t="shared" si="9"/>
        <v>-6.1497564894807044E-4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76.763000000000005</v>
      </c>
      <c r="J115" s="389">
        <v>76.322000000000003</v>
      </c>
      <c r="K115" s="16"/>
      <c r="L115" s="16"/>
      <c r="M115" s="17"/>
      <c r="N115" s="16"/>
      <c r="O115" s="140"/>
      <c r="P115" s="170">
        <v>375582</v>
      </c>
      <c r="Q115" s="19">
        <f t="shared" si="9"/>
        <v>-5.7449552518791924E-3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77.34</v>
      </c>
      <c r="J116" s="401">
        <v>76.881</v>
      </c>
      <c r="K116" s="16"/>
      <c r="L116" s="16"/>
      <c r="M116" s="17"/>
      <c r="N116" s="16"/>
      <c r="O116" s="56"/>
      <c r="P116" s="170">
        <v>132851</v>
      </c>
      <c r="Q116" s="19">
        <f t="shared" si="9"/>
        <v>-5.9348332040341763E-3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98.713999999999999</v>
      </c>
      <c r="J117" s="401">
        <v>98.662999999999997</v>
      </c>
      <c r="K117" s="412"/>
      <c r="L117" s="413"/>
      <c r="M117" s="412"/>
      <c r="N117" s="414"/>
      <c r="O117" s="403"/>
      <c r="P117" s="170">
        <v>2005236</v>
      </c>
      <c r="Q117" s="19">
        <f t="shared" si="9"/>
        <v>-5.1664404238509166E-4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88.763000000000005</v>
      </c>
      <c r="J118" s="389">
        <v>87.742000000000004</v>
      </c>
      <c r="K118" s="16"/>
      <c r="L118" s="16"/>
      <c r="M118" s="17"/>
      <c r="N118" s="16"/>
      <c r="O118" s="140"/>
      <c r="P118" s="170">
        <v>4926724</v>
      </c>
      <c r="Q118" s="19">
        <f t="shared" si="9"/>
        <v>-1.1502540472944816E-2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9.6679999999999993</v>
      </c>
      <c r="J119" s="401">
        <v>9.5440000000000005</v>
      </c>
      <c r="K119" s="412"/>
      <c r="L119" s="413"/>
      <c r="M119" s="412"/>
      <c r="N119" s="414"/>
      <c r="O119" s="403"/>
      <c r="P119" s="170">
        <v>637859</v>
      </c>
      <c r="Q119" s="19">
        <f t="shared" si="9"/>
        <v>-1.2825817128671781E-2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91.635999999999996</v>
      </c>
      <c r="J120" s="389">
        <v>91.14</v>
      </c>
      <c r="K120" s="419"/>
      <c r="L120" s="420"/>
      <c r="M120" s="421"/>
      <c r="N120" s="420"/>
      <c r="O120" s="422"/>
      <c r="P120" s="423">
        <v>2249432</v>
      </c>
      <c r="Q120" s="19">
        <f t="shared" si="9"/>
        <v>-5.4127198917455488E-3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141.24600000000001</v>
      </c>
      <c r="J121" s="429">
        <v>139.77600000000001</v>
      </c>
      <c r="K121" s="419"/>
      <c r="L121" s="420"/>
      <c r="M121" s="421"/>
      <c r="N121" s="420"/>
      <c r="O121" s="422"/>
      <c r="P121" s="423">
        <v>67269218</v>
      </c>
      <c r="Q121" s="19">
        <f t="shared" si="9"/>
        <v>-1.040737436812369E-2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95.844999999999999</v>
      </c>
      <c r="J123" s="434">
        <v>98.076999999999998</v>
      </c>
      <c r="K123" s="251" t="s">
        <v>90</v>
      </c>
      <c r="M123" s="227">
        <f>+(J123-I123)/I123</f>
        <v>2.3287599770462721E-2</v>
      </c>
      <c r="O123" s="435" t="s">
        <v>90</v>
      </c>
      <c r="P123" s="170">
        <v>323949</v>
      </c>
      <c r="Q123" s="19">
        <f t="shared" si="9"/>
        <v>2.3287599770462721E-2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112.158</v>
      </c>
      <c r="J124" s="401">
        <v>113.452</v>
      </c>
      <c r="K124" s="226" t="s">
        <v>79</v>
      </c>
      <c r="M124" s="227" t="e">
        <f>+(#REF!-I124)/I124</f>
        <v>#REF!</v>
      </c>
      <c r="O124" s="440" t="s">
        <v>79</v>
      </c>
      <c r="P124" s="441">
        <v>762288</v>
      </c>
      <c r="Q124" s="19">
        <f t="shared" si="9"/>
        <v>1.1537295600848775E-2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112.69</v>
      </c>
      <c r="J125" s="401">
        <v>114.375</v>
      </c>
      <c r="K125" s="226" t="s">
        <v>79</v>
      </c>
      <c r="M125" s="227">
        <f t="shared" ref="M125:M130" si="15">+(J125-I125)/I125</f>
        <v>1.4952524625077667E-2</v>
      </c>
      <c r="O125" s="440" t="s">
        <v>79</v>
      </c>
      <c r="P125" s="57">
        <v>361428</v>
      </c>
      <c r="Q125" s="19">
        <f t="shared" si="9"/>
        <v>1.4952524625077667E-2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186.126</v>
      </c>
      <c r="J126" s="445">
        <v>189.375</v>
      </c>
      <c r="K126" s="230" t="s">
        <v>81</v>
      </c>
      <c r="M126" s="227">
        <f t="shared" si="15"/>
        <v>1.7455916959479036E-2</v>
      </c>
      <c r="O126" s="446" t="s">
        <v>81</v>
      </c>
      <c r="P126" s="397">
        <v>2395400</v>
      </c>
      <c r="Q126" s="19">
        <f t="shared" si="9"/>
        <v>1.7455916959479036E-2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171.97</v>
      </c>
      <c r="J127" s="434">
        <v>173.90799999999999</v>
      </c>
      <c r="K127" s="88" t="s">
        <v>81</v>
      </c>
      <c r="L127" s="16"/>
      <c r="M127" s="17">
        <f t="shared" si="15"/>
        <v>1.1269407454788558E-2</v>
      </c>
      <c r="N127" s="16"/>
      <c r="O127" s="446" t="s">
        <v>81</v>
      </c>
      <c r="P127" s="170">
        <v>2592617</v>
      </c>
      <c r="Q127" s="19">
        <f t="shared" si="9"/>
        <v>1.1269407454788558E-2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165.125</v>
      </c>
      <c r="J128" s="434">
        <v>167.16399999999999</v>
      </c>
      <c r="K128" s="88" t="s">
        <v>81</v>
      </c>
      <c r="L128" s="16"/>
      <c r="M128" s="17">
        <f t="shared" si="15"/>
        <v>1.2348221044663057E-2</v>
      </c>
      <c r="N128" s="16"/>
      <c r="O128" s="447" t="s">
        <v>81</v>
      </c>
      <c r="P128" s="170">
        <v>6691755</v>
      </c>
      <c r="Q128" s="19">
        <f t="shared" si="9"/>
        <v>1.2348221044663057E-2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22.600999999999999</v>
      </c>
      <c r="J129" s="434">
        <v>23.097000000000001</v>
      </c>
      <c r="K129" s="230" t="s">
        <v>81</v>
      </c>
      <c r="M129" s="227">
        <f t="shared" si="15"/>
        <v>2.1945931595947182E-2</v>
      </c>
      <c r="O129" s="446" t="s">
        <v>81</v>
      </c>
      <c r="P129" s="170">
        <v>2956284</v>
      </c>
      <c r="Q129" s="19">
        <f t="shared" si="9"/>
        <v>2.1945931595947182E-2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136.47</v>
      </c>
      <c r="J130" s="434">
        <v>139.38999999999999</v>
      </c>
      <c r="K130" s="230" t="s">
        <v>81</v>
      </c>
      <c r="M130" s="227">
        <f t="shared" si="15"/>
        <v>2.1396643951051422E-2</v>
      </c>
      <c r="O130" s="446" t="s">
        <v>81</v>
      </c>
      <c r="P130" s="170">
        <v>778634</v>
      </c>
      <c r="Q130" s="19">
        <f t="shared" si="9"/>
        <v>2.1396643951051422E-2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136.65899999999999</v>
      </c>
      <c r="J131" s="449">
        <v>137.578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327436</v>
      </c>
      <c r="Q131" s="19">
        <f t="shared" si="9"/>
        <v>6.7247674869566672E-3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5206.6679999999997</v>
      </c>
      <c r="J134" s="401">
        <v>5298.1229999999996</v>
      </c>
      <c r="K134" s="230"/>
      <c r="M134" s="254">
        <f t="shared" si="16"/>
        <v>1.7564976295780705E-2</v>
      </c>
      <c r="O134" s="446" t="s">
        <v>81</v>
      </c>
      <c r="P134" s="246">
        <v>31794033</v>
      </c>
      <c r="Q134" s="19">
        <f t="shared" si="9"/>
        <v>1.7564976295780705E-2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5219.2240000000002</v>
      </c>
      <c r="J135" s="467">
        <v>5351.192</v>
      </c>
      <c r="K135" s="468"/>
      <c r="L135" s="469"/>
      <c r="M135" s="470">
        <f t="shared" si="16"/>
        <v>2.5284984894306098E-2</v>
      </c>
      <c r="N135" s="469"/>
      <c r="O135" s="471" t="s">
        <v>184</v>
      </c>
      <c r="P135" s="518">
        <v>5137145</v>
      </c>
      <c r="Q135" s="19">
        <f t="shared" ref="Q135:Q143" si="17">+(J135-I135)/I135</f>
        <v>2.5284984894306098E-2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84.275000000000006</v>
      </c>
      <c r="J136" s="434">
        <v>86.278000000000006</v>
      </c>
      <c r="K136" s="475"/>
      <c r="L136" s="476"/>
      <c r="M136" s="477">
        <f t="shared" si="16"/>
        <v>2.376742806288935E-2</v>
      </c>
      <c r="N136" s="476"/>
      <c r="O136" s="435" t="s">
        <v>90</v>
      </c>
      <c r="P136" s="478">
        <v>1198137</v>
      </c>
      <c r="Q136" s="19">
        <f t="shared" si="17"/>
        <v>2.376742806288935E-2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4385.1210000000001</v>
      </c>
      <c r="J137" s="480">
        <v>4459.5460000000003</v>
      </c>
      <c r="K137" s="481"/>
      <c r="L137" s="482"/>
      <c r="M137" s="483">
        <f>+(J137-I137)/I137</f>
        <v>1.6972165648336771E-2</v>
      </c>
      <c r="N137" s="482"/>
      <c r="O137" s="471" t="s">
        <v>184</v>
      </c>
      <c r="P137" s="518">
        <v>12847953</v>
      </c>
      <c r="Q137" s="19">
        <f t="shared" si="17"/>
        <v>1.6972165648336771E-2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9.9890000000000008</v>
      </c>
      <c r="J138" s="434">
        <v>10.186999999999999</v>
      </c>
      <c r="K138" s="475"/>
      <c r="L138" s="476"/>
      <c r="M138" s="477">
        <f>+(J138-I138)/I138</f>
        <v>1.9821803984382682E-2</v>
      </c>
      <c r="N138" s="476"/>
      <c r="O138" s="471" t="s">
        <v>184</v>
      </c>
      <c r="P138" s="518">
        <v>2649215</v>
      </c>
      <c r="Q138" s="19">
        <f t="shared" si="17"/>
        <v>1.9821803984382682E-2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159.27099999999999</v>
      </c>
      <c r="J139" s="389">
        <v>160.46</v>
      </c>
      <c r="K139" s="230" t="s">
        <v>81</v>
      </c>
      <c r="M139" s="227" t="e">
        <f>+(#REF!-#REF!)/#REF!</f>
        <v>#REF!</v>
      </c>
      <c r="O139" s="231" t="s">
        <v>81</v>
      </c>
      <c r="P139" s="232">
        <v>30108729</v>
      </c>
      <c r="Q139" s="19">
        <f t="shared" si="17"/>
        <v>7.4652636073109443E-3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128.05799999999999</v>
      </c>
      <c r="J141" s="495">
        <v>126.66800000000001</v>
      </c>
      <c r="K141" s="290"/>
      <c r="L141" s="8"/>
      <c r="M141" s="496"/>
      <c r="N141" s="8"/>
      <c r="O141" s="497"/>
      <c r="P141" s="309">
        <v>4173475</v>
      </c>
      <c r="Q141" s="19">
        <f t="shared" si="17"/>
        <v>-1.0854456574364636E-2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10339.527</v>
      </c>
      <c r="J143" s="495">
        <v>10495.34</v>
      </c>
      <c r="K143" s="230" t="s">
        <v>81</v>
      </c>
      <c r="M143" s="227">
        <f>+(J143-I143)/I143</f>
        <v>1.50696448686676E-2</v>
      </c>
      <c r="O143" s="446" t="s">
        <v>81</v>
      </c>
      <c r="P143" s="518">
        <v>10394240</v>
      </c>
      <c r="Q143" s="19">
        <f t="shared" si="17"/>
        <v>1.50696448686676E-2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D1:D597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A88" zoomScale="106" zoomScaleNormal="106" zoomScaleSheetLayoutView="100" workbookViewId="0">
      <selection activeCell="P110" sqref="P110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195.238</v>
      </c>
      <c r="J6" s="15">
        <v>195.26400000000001</v>
      </c>
      <c r="K6" s="16"/>
      <c r="L6" s="16"/>
      <c r="M6" s="17"/>
      <c r="N6" s="16"/>
      <c r="O6" s="1"/>
      <c r="P6" s="18">
        <v>577952716</v>
      </c>
      <c r="Q6" s="19">
        <f>+(J6-I6)/I6</f>
        <v>1.3317079666873486E-4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133.28399999999999</v>
      </c>
      <c r="J7" s="27">
        <v>133.30199999999999</v>
      </c>
      <c r="K7" s="16"/>
      <c r="L7" s="16"/>
      <c r="M7" s="17"/>
      <c r="N7" s="16"/>
      <c r="O7" s="1"/>
      <c r="P7" s="28">
        <v>284325313</v>
      </c>
      <c r="Q7" s="19">
        <f t="shared" ref="Q7:Q70" si="0">+(J7-I7)/I7</f>
        <v>1.3504996848834582E-4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111.99</v>
      </c>
      <c r="J8" s="27">
        <v>112.003</v>
      </c>
      <c r="K8" s="16"/>
      <c r="L8" s="16"/>
      <c r="M8" s="17"/>
      <c r="N8" s="16"/>
      <c r="O8" s="1"/>
      <c r="P8" s="18">
        <v>63063554</v>
      </c>
      <c r="Q8" s="19">
        <f t="shared" si="0"/>
        <v>1.1608179301728038E-4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118.91200000000001</v>
      </c>
      <c r="J9" s="27">
        <v>118.93</v>
      </c>
      <c r="K9" s="16"/>
      <c r="L9" s="16"/>
      <c r="M9" s="17"/>
      <c r="N9" s="16"/>
      <c r="P9" s="18">
        <v>118263085</v>
      </c>
      <c r="Q9" s="19">
        <f t="shared" si="0"/>
        <v>1.5137244348762682E-4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116.74</v>
      </c>
      <c r="J10" s="27">
        <v>116.753</v>
      </c>
      <c r="K10" s="16"/>
      <c r="L10" s="16"/>
      <c r="M10" s="17"/>
      <c r="N10" s="16"/>
      <c r="O10" s="42"/>
      <c r="P10" s="43">
        <v>13636197</v>
      </c>
      <c r="Q10" s="19">
        <f t="shared" si="0"/>
        <v>1.113585746102898E-4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113.842</v>
      </c>
      <c r="J11" s="47">
        <v>113.861</v>
      </c>
      <c r="K11" s="16"/>
      <c r="L11" s="16"/>
      <c r="M11" s="17"/>
      <c r="N11" s="16"/>
      <c r="O11" s="42"/>
      <c r="P11" s="43">
        <v>144285734</v>
      </c>
      <c r="Q11" s="19">
        <f t="shared" si="0"/>
        <v>1.6689798141288328E-4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112.619</v>
      </c>
      <c r="J12" s="27">
        <v>112.63200000000001</v>
      </c>
      <c r="K12" s="16"/>
      <c r="L12" s="17"/>
      <c r="M12" s="16"/>
      <c r="N12" s="50"/>
      <c r="O12" s="50"/>
      <c r="P12" s="51">
        <v>3556138</v>
      </c>
      <c r="Q12" s="19">
        <f t="shared" si="0"/>
        <v>1.1543345261461414E-4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46.031999999999996</v>
      </c>
      <c r="J13" s="55">
        <v>46.036999999999999</v>
      </c>
      <c r="K13" s="16"/>
      <c r="L13" s="16"/>
      <c r="M13" s="17"/>
      <c r="N13" s="16"/>
      <c r="O13" s="56"/>
      <c r="P13" s="57">
        <v>34113598</v>
      </c>
      <c r="Q13" s="19">
        <f t="shared" si="0"/>
        <v>1.0862009037197077E-4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32.496000000000002</v>
      </c>
      <c r="J14" s="55">
        <v>32.5</v>
      </c>
      <c r="K14" s="16"/>
      <c r="L14" s="16"/>
      <c r="M14" s="17"/>
      <c r="N14" s="16"/>
      <c r="O14" s="56"/>
      <c r="P14" s="57">
        <v>5897809</v>
      </c>
      <c r="Q14" s="19">
        <f t="shared" si="0"/>
        <v>1.230920728704389E-4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109.983</v>
      </c>
      <c r="J15" s="55">
        <v>110.001</v>
      </c>
      <c r="K15" s="16"/>
      <c r="L15" s="17"/>
      <c r="M15" s="16"/>
      <c r="N15" s="65"/>
      <c r="O15" s="66"/>
      <c r="P15" s="67">
        <v>68717421</v>
      </c>
      <c r="Q15" s="19">
        <f t="shared" si="0"/>
        <v>1.6366165680151189E-4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17.213999999999999</v>
      </c>
      <c r="J17" s="76">
        <v>17.216999999999999</v>
      </c>
      <c r="K17" s="16"/>
      <c r="L17" s="16"/>
      <c r="M17" s="17"/>
      <c r="N17" s="16"/>
      <c r="O17" s="1"/>
      <c r="P17" s="67">
        <v>102830471</v>
      </c>
      <c r="Q17" s="19">
        <f t="shared" si="0"/>
        <v>1.74276751481359E-4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124.36199999999999</v>
      </c>
      <c r="J18" s="55">
        <v>124.375</v>
      </c>
      <c r="K18" s="16"/>
      <c r="L18" s="16"/>
      <c r="M18" s="17"/>
      <c r="N18" s="16"/>
      <c r="O18" s="16"/>
      <c r="P18" s="83">
        <v>1962273</v>
      </c>
      <c r="Q18" s="19">
        <f t="shared" si="0"/>
        <v>1.0453353918403716E-4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1.171</v>
      </c>
      <c r="J19" s="55">
        <v>1.171</v>
      </c>
      <c r="K19" s="51"/>
      <c r="L19" s="88"/>
      <c r="M19" s="17"/>
      <c r="N19" s="16"/>
      <c r="O19" s="36"/>
      <c r="P19" s="18">
        <v>4798446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116.211</v>
      </c>
      <c r="J20" s="94">
        <v>116.229</v>
      </c>
      <c r="K20" s="16"/>
      <c r="L20" s="16"/>
      <c r="M20" s="17"/>
      <c r="N20" s="16"/>
      <c r="O20" s="1"/>
      <c r="P20" s="95">
        <v>22723843</v>
      </c>
      <c r="Q20" s="19">
        <f t="shared" si="0"/>
        <v>1.5489067299998005E-4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11.379</v>
      </c>
      <c r="J21" s="102">
        <v>11.38</v>
      </c>
      <c r="K21" s="103"/>
      <c r="L21" s="104"/>
      <c r="M21" s="103"/>
      <c r="N21" s="105"/>
      <c r="O21" s="106"/>
      <c r="P21" s="107">
        <v>5100608</v>
      </c>
      <c r="Q21" s="19">
        <f t="shared" si="0"/>
        <v>8.7881184638476337E-5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163.34800000000001</v>
      </c>
      <c r="J22" s="55">
        <v>163.37</v>
      </c>
      <c r="P22" s="95">
        <v>79734819</v>
      </c>
      <c r="Q22" s="19">
        <f t="shared" si="0"/>
        <v>1.3468178367651492E-4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11.381</v>
      </c>
      <c r="J23" s="119">
        <v>11.382</v>
      </c>
      <c r="K23" s="16"/>
      <c r="L23" s="16"/>
      <c r="M23" s="17"/>
      <c r="N23" s="16"/>
      <c r="O23" s="16"/>
      <c r="P23" s="83">
        <v>732383</v>
      </c>
      <c r="Q23" s="19">
        <f t="shared" si="0"/>
        <v>8.7865741147477876E-5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1.802</v>
      </c>
      <c r="J25" s="125">
        <v>1.804</v>
      </c>
      <c r="K25" s="88" t="s">
        <v>48</v>
      </c>
      <c r="L25" s="16"/>
      <c r="M25" s="17">
        <f>+(J25-I25)/I25</f>
        <v>1.1098779134295236E-3</v>
      </c>
      <c r="N25" s="16"/>
      <c r="O25" s="126" t="s">
        <v>49</v>
      </c>
      <c r="P25" s="127">
        <v>4266944</v>
      </c>
      <c r="Q25" s="19">
        <f t="shared" si="0"/>
        <v>1.1098779134295236E-3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62.411000000000001</v>
      </c>
      <c r="J27" s="102">
        <v>62.417999999999999</v>
      </c>
      <c r="K27" s="16"/>
      <c r="L27" s="16"/>
      <c r="M27" s="134"/>
      <c r="N27" s="16"/>
      <c r="O27" s="16"/>
      <c r="P27" s="18">
        <v>1457714</v>
      </c>
      <c r="Q27" s="19">
        <f t="shared" si="0"/>
        <v>1.1215971543474542E-4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130.58799999999999</v>
      </c>
      <c r="J28" s="55">
        <v>130.328</v>
      </c>
      <c r="K28" s="16"/>
      <c r="L28" s="16"/>
      <c r="M28" s="17"/>
      <c r="N28" s="16"/>
      <c r="O28" s="140"/>
      <c r="P28" s="57">
        <v>6208315</v>
      </c>
      <c r="Q28" s="19">
        <f t="shared" si="0"/>
        <v>-1.99099457836854E-3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106.871</v>
      </c>
      <c r="J29" s="146">
        <v>106.199</v>
      </c>
      <c r="K29" s="16"/>
      <c r="L29" s="16"/>
      <c r="M29" s="17"/>
      <c r="N29" s="16"/>
      <c r="O29" s="140"/>
      <c r="P29" s="57">
        <v>545545</v>
      </c>
      <c r="Q29" s="19">
        <f t="shared" si="0"/>
        <v>-6.2879546368986633E-3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103.666</v>
      </c>
      <c r="J30" s="152">
        <v>103.68</v>
      </c>
      <c r="K30" s="16"/>
      <c r="L30" s="16"/>
      <c r="M30" s="153"/>
      <c r="N30" s="16"/>
      <c r="O30" s="154"/>
      <c r="P30" s="67">
        <v>75289480</v>
      </c>
      <c r="Q30" s="19">
        <f t="shared" si="0"/>
        <v>1.3504909999430869E-4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132.12899999999999</v>
      </c>
      <c r="J32" s="76">
        <v>131.70500000000001</v>
      </c>
      <c r="K32" s="16"/>
      <c r="L32" s="16"/>
      <c r="M32" s="17"/>
      <c r="N32" s="16"/>
      <c r="O32" s="56"/>
      <c r="P32" s="163">
        <v>1143729</v>
      </c>
      <c r="Q32" s="19">
        <f t="shared" si="0"/>
        <v>-3.2089851584434772E-3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506.75599999999997</v>
      </c>
      <c r="J33" s="55">
        <v>505.60700000000003</v>
      </c>
      <c r="K33" s="16"/>
      <c r="L33" s="16"/>
      <c r="M33" s="17"/>
      <c r="N33" s="16"/>
      <c r="O33" s="169"/>
      <c r="P33" s="170">
        <v>1072393</v>
      </c>
      <c r="Q33" s="19">
        <f t="shared" si="0"/>
        <v>-2.2673633859292127E-3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125.376</v>
      </c>
      <c r="J34" s="55">
        <v>124.566</v>
      </c>
      <c r="K34" s="16"/>
      <c r="L34" s="16"/>
      <c r="M34" s="17"/>
      <c r="N34" s="16"/>
      <c r="O34" s="174"/>
      <c r="P34" s="170">
        <v>736806</v>
      </c>
      <c r="Q34" s="19">
        <f t="shared" si="0"/>
        <v>-6.4605666156202319E-3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120.73099999999999</v>
      </c>
      <c r="J35" s="27">
        <v>120.74</v>
      </c>
      <c r="K35" s="16"/>
      <c r="L35" s="16"/>
      <c r="M35" s="17"/>
      <c r="N35" s="16"/>
      <c r="P35" s="170">
        <v>197290</v>
      </c>
      <c r="Q35" s="19">
        <f t="shared" si="0"/>
        <v>7.4545891278961834E-5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125.649</v>
      </c>
      <c r="J36" s="27">
        <v>125.66200000000001</v>
      </c>
      <c r="K36" s="16"/>
      <c r="L36" s="16"/>
      <c r="M36" s="17"/>
      <c r="N36" s="16"/>
      <c r="O36" s="174"/>
      <c r="P36" s="170">
        <v>129306</v>
      </c>
      <c r="Q36" s="19">
        <f t="shared" si="0"/>
        <v>1.0346282103323727E-4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107.43300000000001</v>
      </c>
      <c r="J37" s="27">
        <v>107.444</v>
      </c>
      <c r="K37" s="16"/>
      <c r="L37" s="16"/>
      <c r="M37" s="17"/>
      <c r="N37" s="16"/>
      <c r="O37" s="174"/>
      <c r="P37" s="170">
        <v>122271</v>
      </c>
      <c r="Q37" s="19">
        <f t="shared" si="0"/>
        <v>1.0238939618176612E-4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98.548000000000002</v>
      </c>
      <c r="J38" s="27">
        <v>98.132999999999996</v>
      </c>
      <c r="K38" s="16"/>
      <c r="L38" s="16"/>
      <c r="M38" s="17"/>
      <c r="N38" s="16"/>
      <c r="O38" s="140"/>
      <c r="P38" s="186">
        <v>131204</v>
      </c>
      <c r="Q38" s="19">
        <f t="shared" si="0"/>
        <v>-4.2111458375614546E-3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166.084</v>
      </c>
      <c r="J39" s="27">
        <v>166.012</v>
      </c>
      <c r="K39" s="16"/>
      <c r="L39" s="16"/>
      <c r="M39" s="17"/>
      <c r="N39" s="16"/>
      <c r="O39" s="140"/>
      <c r="P39" s="170">
        <v>527421</v>
      </c>
      <c r="Q39" s="19">
        <f t="shared" si="0"/>
        <v>-4.3351557043425451E-4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92.177000000000007</v>
      </c>
      <c r="J40" s="27">
        <v>91.658000000000001</v>
      </c>
      <c r="K40" s="16"/>
      <c r="L40" s="17"/>
      <c r="M40" s="16"/>
      <c r="N40" s="189"/>
      <c r="O40" s="189"/>
      <c r="P40" s="190">
        <v>954705</v>
      </c>
      <c r="Q40" s="19">
        <f t="shared" si="0"/>
        <v>-5.6304718096705838E-3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121.151</v>
      </c>
      <c r="J41" s="55">
        <v>120.83199999999999</v>
      </c>
      <c r="K41" s="16"/>
      <c r="L41" s="17"/>
      <c r="M41" s="16"/>
      <c r="N41" s="65"/>
      <c r="O41" s="65"/>
      <c r="P41" s="190">
        <v>40114414</v>
      </c>
      <c r="Q41" s="19">
        <f t="shared" si="0"/>
        <v>-2.6330777294450943E-3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161.71100000000001</v>
      </c>
      <c r="J42" s="27">
        <v>159.959</v>
      </c>
      <c r="K42" s="16"/>
      <c r="L42" s="16"/>
      <c r="M42" s="17"/>
      <c r="N42" s="16"/>
      <c r="O42" s="195"/>
      <c r="P42" s="170">
        <v>642078</v>
      </c>
      <c r="Q42" s="19">
        <f t="shared" si="0"/>
        <v>-1.0834142389818932E-2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143.71</v>
      </c>
      <c r="J43" s="27">
        <v>142.76599999999999</v>
      </c>
      <c r="K43" s="16"/>
      <c r="L43" s="16"/>
      <c r="M43" s="17"/>
      <c r="N43" s="16"/>
      <c r="O43" s="195"/>
      <c r="P43" s="170">
        <v>573064</v>
      </c>
      <c r="Q43" s="19">
        <f t="shared" si="0"/>
        <v>-6.5687843573865199E-3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92.853999999999999</v>
      </c>
      <c r="J44" s="27">
        <v>92.262</v>
      </c>
      <c r="K44" s="16"/>
      <c r="L44" s="16"/>
      <c r="M44" s="17"/>
      <c r="N44" s="16"/>
      <c r="O44" s="204"/>
      <c r="P44" s="205">
        <v>242003</v>
      </c>
      <c r="Q44" s="19">
        <f t="shared" si="0"/>
        <v>-6.3756004049367694E-3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21.207000000000001</v>
      </c>
      <c r="J45" s="211">
        <v>21.039000000000001</v>
      </c>
      <c r="K45" s="16"/>
      <c r="L45" s="17"/>
      <c r="M45" s="16"/>
      <c r="N45" s="65"/>
      <c r="O45" s="65"/>
      <c r="P45" s="212">
        <v>42689828</v>
      </c>
      <c r="Q45" s="19">
        <f t="shared" si="0"/>
        <v>-7.9219125760361785E-3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89.007999999999996</v>
      </c>
      <c r="J46" s="211">
        <v>88.760999999999996</v>
      </c>
      <c r="K46" s="16"/>
      <c r="L46" s="17"/>
      <c r="M46" s="16"/>
      <c r="N46" s="65"/>
      <c r="O46" s="65"/>
      <c r="P46" s="212">
        <v>337294</v>
      </c>
      <c r="Q46" s="19">
        <f t="shared" si="0"/>
        <v>-2.7750314578464845E-3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2110.5219999999999</v>
      </c>
      <c r="J48" s="225">
        <v>2115.6909999999998</v>
      </c>
      <c r="K48" s="226" t="s">
        <v>79</v>
      </c>
      <c r="M48" s="227">
        <f t="shared" ref="M48" si="4">+(J48-I48)/I48</f>
        <v>2.4491571279521697E-3</v>
      </c>
      <c r="O48" s="228" t="s">
        <v>79</v>
      </c>
      <c r="P48" s="95">
        <v>9471949</v>
      </c>
      <c r="Q48" s="19">
        <f t="shared" si="0"/>
        <v>2.4491571279521697E-3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122.045</v>
      </c>
      <c r="J49" s="27">
        <v>123.259</v>
      </c>
      <c r="K49" s="230" t="s">
        <v>81</v>
      </c>
      <c r="M49" s="227" t="e">
        <f>+(#REF!-#REF!)/#REF!</f>
        <v>#REF!</v>
      </c>
      <c r="O49" s="231" t="s">
        <v>81</v>
      </c>
      <c r="P49" s="232">
        <v>61629743</v>
      </c>
      <c r="Q49" s="19">
        <f t="shared" si="0"/>
        <v>9.9471506411569384E-3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192.21799999999999</v>
      </c>
      <c r="J50" s="27">
        <v>195.923</v>
      </c>
      <c r="K50" s="230" t="s">
        <v>81</v>
      </c>
      <c r="M50" s="227" t="e">
        <f>+(#REF!-#REF!)/#REF!</f>
        <v>#REF!</v>
      </c>
      <c r="O50" s="231" t="s">
        <v>81</v>
      </c>
      <c r="P50" s="232">
        <v>2128116</v>
      </c>
      <c r="Q50" s="19">
        <f t="shared" si="0"/>
        <v>1.9274989855268564E-2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16.797999999999998</v>
      </c>
      <c r="J51" s="27">
        <v>17.113</v>
      </c>
      <c r="K51" s="230" t="s">
        <v>81</v>
      </c>
      <c r="M51" s="227" t="e">
        <f>+(#REF!-#REF!)/#REF!</f>
        <v>#REF!</v>
      </c>
      <c r="O51" s="231" t="s">
        <v>81</v>
      </c>
      <c r="P51" s="193">
        <v>4871897</v>
      </c>
      <c r="Q51" s="19">
        <f t="shared" si="0"/>
        <v>1.8752232408620152E-2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2.774</v>
      </c>
      <c r="J52" s="102">
        <v>2.8260000000000001</v>
      </c>
      <c r="K52" s="230"/>
      <c r="M52" s="227">
        <f t="shared" ref="M52:M53" si="6">+(J52-I52)/I52</f>
        <v>1.8745493871665481E-2</v>
      </c>
      <c r="O52" s="235" t="s">
        <v>48</v>
      </c>
      <c r="P52" s="232">
        <v>10428094</v>
      </c>
      <c r="Q52" s="19">
        <f t="shared" si="0"/>
        <v>1.8745493871665481E-2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2.4929999999999999</v>
      </c>
      <c r="J53" s="27">
        <v>2.5289999999999999</v>
      </c>
      <c r="K53" s="236" t="s">
        <v>48</v>
      </c>
      <c r="M53" s="227">
        <f t="shared" si="6"/>
        <v>1.4440433212996403E-2</v>
      </c>
      <c r="O53" s="237" t="s">
        <v>48</v>
      </c>
      <c r="P53" s="238">
        <v>9430613</v>
      </c>
      <c r="Q53" s="19">
        <f t="shared" si="0"/>
        <v>1.4440433212996403E-2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66.811999999999998</v>
      </c>
      <c r="J54" s="244">
        <v>68.551000000000002</v>
      </c>
      <c r="K54" s="230" t="s">
        <v>81</v>
      </c>
      <c r="M54" s="227">
        <f>+(J54-I54)/I54</f>
        <v>2.6028258396695269E-2</v>
      </c>
      <c r="O54" s="245" t="s">
        <v>88</v>
      </c>
      <c r="P54" s="246">
        <v>65551</v>
      </c>
      <c r="Q54" s="19">
        <f t="shared" si="0"/>
        <v>2.6028258396695269E-2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1.2010000000000001</v>
      </c>
      <c r="J55" s="250">
        <v>1.1839999999999999</v>
      </c>
      <c r="K55" s="251" t="s">
        <v>90</v>
      </c>
      <c r="M55" s="227" t="e">
        <f>+(#REF!-I55)/I55</f>
        <v>#REF!</v>
      </c>
      <c r="O55" s="252" t="s">
        <v>90</v>
      </c>
      <c r="P55" s="238">
        <v>2235563</v>
      </c>
      <c r="Q55" s="19">
        <f t="shared" si="0"/>
        <v>-1.4154870940882702E-2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1.2589999999999999</v>
      </c>
      <c r="J56" s="250">
        <v>1.26</v>
      </c>
      <c r="K56" s="251"/>
      <c r="M56" s="254">
        <f t="shared" ref="M56:M63" si="7">+(J56-I56)/I56</f>
        <v>7.9428117553622876E-4</v>
      </c>
      <c r="O56" s="252" t="s">
        <v>90</v>
      </c>
      <c r="P56" s="238">
        <v>768239</v>
      </c>
      <c r="Q56" s="19">
        <f t="shared" si="0"/>
        <v>7.9428117553622876E-4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1.1930000000000001</v>
      </c>
      <c r="J57" s="211">
        <v>1.1870000000000001</v>
      </c>
      <c r="K57" s="251"/>
      <c r="M57" s="254">
        <f t="shared" si="7"/>
        <v>-5.02933780385583E-3</v>
      </c>
      <c r="O57" s="252" t="s">
        <v>90</v>
      </c>
      <c r="P57" s="57">
        <v>705648</v>
      </c>
      <c r="Q57" s="19">
        <f t="shared" si="0"/>
        <v>-5.02933780385583E-3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1.1579999999999999</v>
      </c>
      <c r="J58" s="55">
        <v>1.151</v>
      </c>
      <c r="K58" s="251"/>
      <c r="M58" s="254">
        <f t="shared" si="7"/>
        <v>-6.0449050086354887E-3</v>
      </c>
      <c r="O58" s="252" t="s">
        <v>90</v>
      </c>
      <c r="P58" s="57">
        <v>681098</v>
      </c>
      <c r="Q58" s="19">
        <f t="shared" si="0"/>
        <v>-6.0449050086354887E-3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112.166</v>
      </c>
      <c r="J59" s="102">
        <v>113.67400000000001</v>
      </c>
      <c r="K59" s="251"/>
      <c r="M59" s="254">
        <f t="shared" si="7"/>
        <v>1.3444359253249735E-2</v>
      </c>
      <c r="O59" s="258" t="s">
        <v>81</v>
      </c>
      <c r="P59" s="238">
        <v>16441658</v>
      </c>
      <c r="Q59" s="19">
        <f t="shared" si="0"/>
        <v>1.3444359253249735E-2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131.20500000000001</v>
      </c>
      <c r="J60" s="264">
        <v>131.59800000000001</v>
      </c>
      <c r="K60" s="251"/>
      <c r="M60" s="254">
        <f t="shared" si="7"/>
        <v>2.9953126786326791E-3</v>
      </c>
      <c r="O60" s="258" t="s">
        <v>81</v>
      </c>
      <c r="P60" s="238">
        <v>99620</v>
      </c>
      <c r="Q60" s="19">
        <f t="shared" si="0"/>
        <v>2.9953126786326791E-3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1104.02</v>
      </c>
      <c r="J61" s="27">
        <v>1118.232</v>
      </c>
      <c r="K61" s="251"/>
      <c r="M61" s="254" t="e">
        <f>+(I61-#REF!)/#REF!</f>
        <v>#REF!</v>
      </c>
      <c r="O61" s="228" t="s">
        <v>79</v>
      </c>
      <c r="P61" s="238">
        <v>5591158</v>
      </c>
      <c r="Q61" s="19">
        <f t="shared" si="0"/>
        <v>1.2872955200086945E-2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12.579000000000001</v>
      </c>
      <c r="J62" s="264">
        <v>12.849</v>
      </c>
      <c r="K62" s="251"/>
      <c r="M62" s="254">
        <f t="shared" ref="M62" si="8">+(J62-I62)/I62</f>
        <v>2.1464345337467172E-2</v>
      </c>
      <c r="O62" s="258" t="s">
        <v>81</v>
      </c>
      <c r="P62" s="267">
        <v>6593091</v>
      </c>
      <c r="Q62" s="19">
        <f t="shared" si="0"/>
        <v>2.1464345337467172E-2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9.6679999999999993</v>
      </c>
      <c r="J63" s="274">
        <v>9.8290000000000006</v>
      </c>
      <c r="K63" s="275"/>
      <c r="L63" s="276"/>
      <c r="M63" s="277">
        <f t="shared" si="7"/>
        <v>1.6652875465453184E-2</v>
      </c>
      <c r="N63" s="276"/>
      <c r="O63" s="278" t="s">
        <v>81</v>
      </c>
      <c r="P63" s="267">
        <v>25233365</v>
      </c>
      <c r="Q63" s="19">
        <f t="shared" si="0"/>
        <v>1.6652875465453184E-2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83.475999999999999</v>
      </c>
      <c r="J65" s="288">
        <v>83.06</v>
      </c>
      <c r="K65" s="16"/>
      <c r="L65" s="16"/>
      <c r="M65" s="17"/>
      <c r="N65" s="16"/>
      <c r="O65" s="140"/>
      <c r="P65" s="289">
        <v>1258113</v>
      </c>
      <c r="Q65" s="19">
        <f t="shared" si="0"/>
        <v>-4.9834683022664814E-3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107.541</v>
      </c>
      <c r="J71" s="297">
        <v>107.55500000000001</v>
      </c>
      <c r="K71" s="16"/>
      <c r="L71" s="17"/>
      <c r="M71" s="16"/>
      <c r="N71" s="298"/>
      <c r="O71" s="298"/>
      <c r="P71" s="238">
        <v>69403532</v>
      </c>
      <c r="Q71" s="19">
        <f t="shared" ref="Q71:Q134" si="9">+(J71-I71)/I71</f>
        <v>1.3018290698440599E-4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99.382000000000005</v>
      </c>
      <c r="J72" s="303">
        <v>99.396000000000001</v>
      </c>
      <c r="K72" s="16"/>
      <c r="L72" s="17"/>
      <c r="M72" s="16"/>
      <c r="N72" s="304"/>
      <c r="O72" s="304"/>
      <c r="P72" s="51">
        <v>76469928</v>
      </c>
      <c r="Q72" s="19">
        <f t="shared" si="9"/>
        <v>1.4087058018550435E-4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105.83199999999999</v>
      </c>
      <c r="J73" s="303">
        <v>105.846</v>
      </c>
      <c r="K73" s="16"/>
      <c r="L73" s="17"/>
      <c r="M73" s="16"/>
      <c r="N73" s="304"/>
      <c r="O73" s="304"/>
      <c r="P73" s="51">
        <v>48098855</v>
      </c>
      <c r="Q73" s="19">
        <f t="shared" si="9"/>
        <v>1.3228513115135315E-4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102.998</v>
      </c>
      <c r="J74" s="303">
        <v>103.01300000000001</v>
      </c>
      <c r="K74" s="16"/>
      <c r="L74" s="17"/>
      <c r="M74" s="16"/>
      <c r="N74" s="307"/>
      <c r="O74" s="307"/>
      <c r="P74" s="51">
        <v>143360610</v>
      </c>
      <c r="Q74" s="19">
        <f t="shared" si="9"/>
        <v>1.4563389580380754E-4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104.589</v>
      </c>
      <c r="J75" s="303">
        <v>104.608</v>
      </c>
      <c r="K75" s="16"/>
      <c r="L75" s="17"/>
      <c r="M75" s="16"/>
      <c r="N75" s="65"/>
      <c r="O75" s="65"/>
      <c r="P75" s="51">
        <v>113394905</v>
      </c>
      <c r="Q75" s="19">
        <f t="shared" si="9"/>
        <v>1.816634636530176E-4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107.551</v>
      </c>
      <c r="J76" s="303">
        <v>107.56399999999999</v>
      </c>
      <c r="K76" s="16"/>
      <c r="L76" s="17"/>
      <c r="M76" s="16"/>
      <c r="N76" s="50"/>
      <c r="O76" s="50"/>
      <c r="P76" s="51">
        <v>42812215</v>
      </c>
      <c r="Q76" s="19">
        <f t="shared" si="9"/>
        <v>1.2087288821109073E-4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104.322</v>
      </c>
      <c r="J77" s="303">
        <v>104.336</v>
      </c>
      <c r="K77" s="16"/>
      <c r="L77" s="17"/>
      <c r="M77" s="16"/>
      <c r="N77" s="65"/>
      <c r="O77" s="65"/>
      <c r="P77" s="51">
        <v>301406262</v>
      </c>
      <c r="Q77" s="19">
        <f t="shared" si="9"/>
        <v>1.3419988113720781E-4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101.566</v>
      </c>
      <c r="J78" s="303">
        <v>101.57899999999999</v>
      </c>
      <c r="K78" s="16"/>
      <c r="L78" s="17"/>
      <c r="M78" s="16"/>
      <c r="N78" s="298"/>
      <c r="O78" s="298"/>
      <c r="P78" s="309">
        <v>166321394</v>
      </c>
      <c r="Q78" s="19">
        <f t="shared" si="9"/>
        <v>1.2799558907499576E-4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102.303</v>
      </c>
      <c r="J79" s="303">
        <v>102.30800000000001</v>
      </c>
      <c r="K79" s="16"/>
      <c r="L79" s="17"/>
      <c r="M79" s="16"/>
      <c r="N79" s="298"/>
      <c r="O79" s="298"/>
      <c r="P79" s="309">
        <v>2402387</v>
      </c>
      <c r="Q79" s="19">
        <f t="shared" si="9"/>
        <v>4.88744220600536E-5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105.184</v>
      </c>
      <c r="J80" s="303">
        <v>105.197</v>
      </c>
      <c r="K80" s="16"/>
      <c r="L80" s="17"/>
      <c r="M80" s="16"/>
      <c r="N80" s="42"/>
      <c r="O80" s="42"/>
      <c r="P80" s="43">
        <v>23114197</v>
      </c>
      <c r="Q80" s="19">
        <f t="shared" si="9"/>
        <v>1.2359294189235275E-4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107.081</v>
      </c>
      <c r="J81" s="303">
        <v>107.099</v>
      </c>
      <c r="K81" s="16"/>
      <c r="L81" s="17"/>
      <c r="M81" s="16"/>
      <c r="N81" s="50"/>
      <c r="O81" s="50"/>
      <c r="P81" s="267">
        <v>74256516</v>
      </c>
      <c r="Q81" s="19">
        <f t="shared" si="9"/>
        <v>1.6809704802906849E-4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104.221</v>
      </c>
      <c r="J82" s="303">
        <v>104.232</v>
      </c>
      <c r="K82" s="8"/>
      <c r="L82" s="311"/>
      <c r="M82" s="8"/>
      <c r="N82" s="312"/>
      <c r="O82" s="312"/>
      <c r="P82" s="309">
        <v>100886339</v>
      </c>
      <c r="Q82" s="19">
        <f t="shared" si="9"/>
        <v>1.055449477552094E-4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103.491</v>
      </c>
      <c r="J83" s="303">
        <v>103.501</v>
      </c>
      <c r="K83" s="16"/>
      <c r="L83" s="17"/>
      <c r="M83" s="16"/>
      <c r="N83" s="65"/>
      <c r="O83" s="65"/>
      <c r="P83" s="193">
        <v>13630192</v>
      </c>
      <c r="Q83" s="19">
        <f t="shared" si="9"/>
        <v>9.6626759814912559E-5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103.169</v>
      </c>
      <c r="J84" s="303">
        <v>103.18300000000001</v>
      </c>
      <c r="K84" s="16"/>
      <c r="L84" s="17"/>
      <c r="M84" s="16"/>
      <c r="N84" s="189"/>
      <c r="O84" s="189"/>
      <c r="P84" s="193">
        <v>491150229</v>
      </c>
      <c r="Q84" s="19">
        <f t="shared" si="9"/>
        <v>1.3569967722872186E-4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103.136</v>
      </c>
      <c r="J85" s="303">
        <v>103.14700000000001</v>
      </c>
      <c r="K85" s="16"/>
      <c r="L85" s="17"/>
      <c r="M85" s="16"/>
      <c r="N85" s="50"/>
      <c r="O85" s="50"/>
      <c r="P85" s="193">
        <v>7918515</v>
      </c>
      <c r="Q85" s="19">
        <f t="shared" si="9"/>
        <v>1.0665529010248498E-4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102.35</v>
      </c>
      <c r="J86" s="303">
        <v>102.36499999999999</v>
      </c>
      <c r="K86" s="16"/>
      <c r="L86" s="17"/>
      <c r="M86" s="16"/>
      <c r="N86" s="189"/>
      <c r="O86" s="189"/>
      <c r="P86" s="190">
        <v>99020365</v>
      </c>
      <c r="Q86" s="19">
        <f t="shared" si="9"/>
        <v>1.4655593551539395E-4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105.43600000000001</v>
      </c>
      <c r="J87" s="322">
        <v>105.44799999999999</v>
      </c>
      <c r="K87" s="16"/>
      <c r="L87" s="17"/>
      <c r="M87" s="16"/>
      <c r="N87" s="65"/>
      <c r="O87" s="189"/>
      <c r="P87" s="193">
        <v>1894698</v>
      </c>
      <c r="Q87" s="19">
        <f t="shared" si="9"/>
        <v>1.1381311885870332E-4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102.523</v>
      </c>
      <c r="J88" s="303">
        <v>102.53700000000001</v>
      </c>
      <c r="K88" s="16"/>
      <c r="L88" s="17"/>
      <c r="M88" s="16"/>
      <c r="N88" s="50"/>
      <c r="O88" s="50"/>
      <c r="P88" s="323">
        <v>239075904</v>
      </c>
      <c r="Q88" s="19">
        <f t="shared" si="9"/>
        <v>1.3655472430586311E-4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102.07</v>
      </c>
      <c r="J89" s="303">
        <v>102.08199999999999</v>
      </c>
      <c r="K89" s="16"/>
      <c r="L89" s="17"/>
      <c r="M89" s="16"/>
      <c r="N89" s="50"/>
      <c r="O89" s="50"/>
      <c r="P89" s="323">
        <v>7439472</v>
      </c>
      <c r="Q89" s="19">
        <f t="shared" si="9"/>
        <v>1.1756637601646375E-4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105.54</v>
      </c>
      <c r="J90" s="327">
        <v>105.55200000000001</v>
      </c>
      <c r="K90" s="16"/>
      <c r="L90" s="17"/>
      <c r="M90" s="16"/>
      <c r="N90" s="65"/>
      <c r="O90" s="65"/>
      <c r="P90" s="323">
        <v>30243702</v>
      </c>
      <c r="Q90" s="19">
        <f t="shared" si="9"/>
        <v>1.137009664582192E-4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101.733</v>
      </c>
      <c r="J91" s="332">
        <v>101.744</v>
      </c>
      <c r="K91" s="16"/>
      <c r="L91" s="17"/>
      <c r="M91" s="16"/>
      <c r="N91" s="50"/>
      <c r="O91" s="50"/>
      <c r="P91" s="323">
        <v>83984835</v>
      </c>
      <c r="Q91" s="19">
        <f t="shared" si="9"/>
        <v>1.0812617341468039E-4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105.678</v>
      </c>
      <c r="J93" s="337">
        <v>105.69199999999999</v>
      </c>
      <c r="L93" s="227"/>
      <c r="M93" s="1"/>
      <c r="N93" s="338"/>
      <c r="O93" s="338"/>
      <c r="P93" s="339">
        <v>2729613</v>
      </c>
      <c r="Q93" s="19">
        <f t="shared" si="9"/>
        <v>1.3247790457801808E-4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103.66500000000001</v>
      </c>
      <c r="J94" s="303">
        <v>103.678</v>
      </c>
      <c r="K94" s="16"/>
      <c r="L94" s="17"/>
      <c r="M94" s="16"/>
      <c r="N94" s="50"/>
      <c r="O94" s="50"/>
      <c r="P94" s="193">
        <v>6732600</v>
      </c>
      <c r="Q94" s="19">
        <f t="shared" si="9"/>
        <v>1.2540394540096482E-4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105.38200000000001</v>
      </c>
      <c r="J95" s="350">
        <v>105.39700000000001</v>
      </c>
      <c r="K95" s="16"/>
      <c r="L95" s="17"/>
      <c r="M95" s="16"/>
      <c r="N95" s="50"/>
      <c r="O95" s="50"/>
      <c r="P95" s="193">
        <v>3780513</v>
      </c>
      <c r="Q95" s="19">
        <f t="shared" si="9"/>
        <v>1.4233929893151171E-4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108.29900000000001</v>
      </c>
      <c r="J97" s="358">
        <v>108.44</v>
      </c>
      <c r="K97" s="16"/>
      <c r="L97" s="17"/>
      <c r="M97" s="16"/>
      <c r="N97" s="359"/>
      <c r="O97" s="360" t="s">
        <v>79</v>
      </c>
      <c r="P97" s="95">
        <v>9553509</v>
      </c>
      <c r="Q97" s="19">
        <f t="shared" si="9"/>
        <v>1.3019510798806186E-3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58.529000000000003</v>
      </c>
      <c r="J99" s="297">
        <v>58.109000000000002</v>
      </c>
      <c r="K99" s="16"/>
      <c r="L99" s="16"/>
      <c r="M99" s="17"/>
      <c r="N99" s="16"/>
      <c r="O99" s="140"/>
      <c r="P99" s="57">
        <v>5339890</v>
      </c>
      <c r="Q99" s="19">
        <f t="shared" si="9"/>
        <v>-7.175929880913764E-3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89.206000000000003</v>
      </c>
      <c r="J100" s="303">
        <v>88.466999999999999</v>
      </c>
      <c r="K100" s="16"/>
      <c r="L100" s="16"/>
      <c r="M100" s="17"/>
      <c r="N100" s="16"/>
      <c r="O100" s="373"/>
      <c r="P100" s="57">
        <v>2062003</v>
      </c>
      <c r="Q100" s="19">
        <f t="shared" si="9"/>
        <v>-8.2841961303051839E-3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18.440999999999999</v>
      </c>
      <c r="J101" s="303">
        <v>18.402000000000001</v>
      </c>
      <c r="K101" s="303"/>
      <c r="L101" s="303"/>
      <c r="M101" s="303"/>
      <c r="N101" s="374"/>
      <c r="O101" s="375"/>
      <c r="P101" s="376">
        <v>1042771</v>
      </c>
      <c r="Q101" s="19">
        <f t="shared" si="9"/>
        <v>-2.1148527737106407E-3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275.71499999999997</v>
      </c>
      <c r="J102" s="303">
        <v>275.60199999999998</v>
      </c>
      <c r="K102" s="16"/>
      <c r="L102" s="16"/>
      <c r="M102" s="17"/>
      <c r="N102" s="16"/>
      <c r="O102" s="56"/>
      <c r="P102" s="57">
        <v>13361204</v>
      </c>
      <c r="Q102" s="19">
        <f t="shared" si="9"/>
        <v>-4.0984349781477086E-4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2116.951</v>
      </c>
      <c r="J103" s="303">
        <v>2110.5129999999999</v>
      </c>
      <c r="K103" s="57"/>
      <c r="M103" s="17"/>
      <c r="N103" s="16"/>
      <c r="O103" s="56"/>
      <c r="P103" s="57">
        <v>2275133</v>
      </c>
      <c r="Q103" s="19">
        <f t="shared" si="9"/>
        <v>-3.0411662811279535E-3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72.989999999999995</v>
      </c>
      <c r="J104" s="303">
        <v>72.698999999999998</v>
      </c>
      <c r="K104" s="16"/>
      <c r="L104" s="16"/>
      <c r="M104" s="17"/>
      <c r="N104" s="16"/>
      <c r="O104" s="140"/>
      <c r="P104" s="57">
        <v>1243823</v>
      </c>
      <c r="Q104" s="19">
        <f t="shared" si="9"/>
        <v>-3.9868475133579507E-3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55.947000000000003</v>
      </c>
      <c r="J105" s="303">
        <v>55.942</v>
      </c>
      <c r="K105" s="16"/>
      <c r="L105" s="16"/>
      <c r="M105" s="17"/>
      <c r="N105" s="16"/>
      <c r="O105" s="140"/>
      <c r="P105" s="57">
        <v>1138314</v>
      </c>
      <c r="Q105" s="19">
        <f t="shared" si="9"/>
        <v>-8.9370296888171985E-5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106.688</v>
      </c>
      <c r="J106" s="332">
        <v>106.239</v>
      </c>
      <c r="K106" s="383"/>
      <c r="L106" s="383"/>
      <c r="M106" s="17"/>
      <c r="N106" s="383"/>
      <c r="O106" s="338"/>
      <c r="P106" s="376">
        <v>995362</v>
      </c>
      <c r="Q106" s="19">
        <f t="shared" si="9"/>
        <v>-4.2085332933413135E-3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11.44</v>
      </c>
      <c r="J108" s="389">
        <v>11.374000000000001</v>
      </c>
      <c r="K108" s="16"/>
      <c r="L108" s="17"/>
      <c r="M108" s="16"/>
      <c r="N108" s="88"/>
      <c r="O108" s="140"/>
      <c r="P108" s="170">
        <v>388091</v>
      </c>
      <c r="Q108" s="19">
        <f t="shared" si="9"/>
        <v>-5.7692307692306776E-3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12.962</v>
      </c>
      <c r="J109" s="389">
        <v>12.821</v>
      </c>
      <c r="K109" s="16"/>
      <c r="L109" s="17"/>
      <c r="M109" s="16"/>
      <c r="N109" s="88"/>
      <c r="O109" s="140"/>
      <c r="P109" s="170">
        <v>1894909</v>
      </c>
      <c r="Q109" s="19">
        <f t="shared" si="9"/>
        <v>-1.0877950933497919E-2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14.704000000000001</v>
      </c>
      <c r="J110" s="389">
        <v>14.582000000000001</v>
      </c>
      <c r="K110" s="16"/>
      <c r="L110" s="17"/>
      <c r="M110" s="16"/>
      <c r="N110" s="88"/>
      <c r="O110" s="393"/>
      <c r="P110" s="170">
        <v>45077839</v>
      </c>
      <c r="Q110" s="19">
        <f t="shared" si="9"/>
        <v>-8.2970620239390565E-3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13.097</v>
      </c>
      <c r="J111" s="389">
        <v>12.994</v>
      </c>
      <c r="K111" s="16"/>
      <c r="L111" s="17"/>
      <c r="M111" s="16"/>
      <c r="N111" s="88"/>
      <c r="O111" s="140"/>
      <c r="P111" s="170">
        <v>16658875</v>
      </c>
      <c r="Q111" s="19">
        <f t="shared" si="9"/>
        <v>-7.864396426662576E-3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148.16999999999999</v>
      </c>
      <c r="J112" s="395">
        <v>148.18</v>
      </c>
      <c r="K112" s="16"/>
      <c r="L112" s="396"/>
      <c r="M112" s="16"/>
      <c r="N112" s="88"/>
      <c r="O112" s="140"/>
      <c r="P112" s="397">
        <v>148181</v>
      </c>
      <c r="Q112" s="19">
        <f t="shared" si="9"/>
        <v>6.7490045218460736E-5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8.7639999999999993</v>
      </c>
      <c r="J113" s="401">
        <v>8.6349999999999998</v>
      </c>
      <c r="K113" s="16"/>
      <c r="L113" s="17"/>
      <c r="M113" s="16"/>
      <c r="N113" s="88"/>
      <c r="O113" s="402"/>
      <c r="P113" s="170">
        <v>618403</v>
      </c>
      <c r="Q113" s="19">
        <f t="shared" si="9"/>
        <v>-1.471930625285253E-2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100.755</v>
      </c>
      <c r="J114" s="389">
        <v>100.151</v>
      </c>
      <c r="K114" s="16"/>
      <c r="L114" s="17"/>
      <c r="M114" s="16"/>
      <c r="N114" s="88"/>
      <c r="O114" s="403"/>
      <c r="P114" s="170">
        <v>170458</v>
      </c>
      <c r="Q114" s="19">
        <f t="shared" si="9"/>
        <v>-5.9947397151506052E-3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76.322000000000003</v>
      </c>
      <c r="J115" s="389">
        <v>76.289000000000001</v>
      </c>
      <c r="K115" s="16"/>
      <c r="L115" s="16"/>
      <c r="M115" s="17"/>
      <c r="N115" s="16"/>
      <c r="O115" s="140"/>
      <c r="P115" s="170">
        <v>375422</v>
      </c>
      <c r="Q115" s="19">
        <f t="shared" si="9"/>
        <v>-4.3237860643066548E-4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76.881</v>
      </c>
      <c r="J116" s="401">
        <v>76.884</v>
      </c>
      <c r="K116" s="16"/>
      <c r="L116" s="16"/>
      <c r="M116" s="17"/>
      <c r="N116" s="16"/>
      <c r="O116" s="56"/>
      <c r="P116" s="170">
        <v>132857</v>
      </c>
      <c r="Q116" s="19">
        <f t="shared" si="9"/>
        <v>3.9021344675538997E-5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98.662999999999997</v>
      </c>
      <c r="J117" s="401">
        <v>98.638000000000005</v>
      </c>
      <c r="K117" s="412"/>
      <c r="L117" s="413"/>
      <c r="M117" s="412"/>
      <c r="N117" s="414"/>
      <c r="O117" s="403"/>
      <c r="P117" s="170">
        <v>2004716</v>
      </c>
      <c r="Q117" s="19">
        <f t="shared" si="9"/>
        <v>-2.5338779481661285E-4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87.742000000000004</v>
      </c>
      <c r="J118" s="389">
        <v>86.906999999999996</v>
      </c>
      <c r="K118" s="16"/>
      <c r="L118" s="16"/>
      <c r="M118" s="17"/>
      <c r="N118" s="16"/>
      <c r="O118" s="140"/>
      <c r="P118" s="170">
        <v>4879838</v>
      </c>
      <c r="Q118" s="19">
        <f t="shared" si="9"/>
        <v>-9.516537120193385E-3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9.5440000000000005</v>
      </c>
      <c r="J119" s="401">
        <v>9.4179999999999993</v>
      </c>
      <c r="K119" s="412"/>
      <c r="L119" s="413"/>
      <c r="M119" s="412"/>
      <c r="N119" s="414"/>
      <c r="O119" s="403"/>
      <c r="P119" s="170">
        <v>629411</v>
      </c>
      <c r="Q119" s="19">
        <f t="shared" si="9"/>
        <v>-1.320201173512167E-2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91.14</v>
      </c>
      <c r="J120" s="389">
        <v>90.93</v>
      </c>
      <c r="K120" s="419"/>
      <c r="L120" s="420"/>
      <c r="M120" s="421"/>
      <c r="N120" s="420"/>
      <c r="O120" s="422"/>
      <c r="P120" s="423">
        <v>2244235</v>
      </c>
      <c r="Q120" s="19">
        <f t="shared" si="9"/>
        <v>-2.3041474654377195E-3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139.77600000000001</v>
      </c>
      <c r="J121" s="429">
        <v>138.684</v>
      </c>
      <c r="K121" s="419"/>
      <c r="L121" s="420"/>
      <c r="M121" s="421"/>
      <c r="N121" s="420"/>
      <c r="O121" s="422"/>
      <c r="P121" s="423">
        <v>66767365</v>
      </c>
      <c r="Q121" s="19">
        <f t="shared" si="9"/>
        <v>-7.8125000000000919E-3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98.076999999999998</v>
      </c>
      <c r="J123" s="434">
        <v>96.888000000000005</v>
      </c>
      <c r="K123" s="251" t="s">
        <v>90</v>
      </c>
      <c r="M123" s="227">
        <f>+(J123-I123)/I123</f>
        <v>-1.2123127746566402E-2</v>
      </c>
      <c r="O123" s="435" t="s">
        <v>90</v>
      </c>
      <c r="P123" s="170">
        <v>320022</v>
      </c>
      <c r="Q123" s="19">
        <f t="shared" si="9"/>
        <v>-1.2123127746566402E-2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112.158</v>
      </c>
      <c r="J124" s="401">
        <v>113.452</v>
      </c>
      <c r="K124" s="226" t="s">
        <v>79</v>
      </c>
      <c r="M124" s="227" t="e">
        <f>+(#REF!-I124)/I124</f>
        <v>#REF!</v>
      </c>
      <c r="O124" s="440" t="s">
        <v>79</v>
      </c>
      <c r="P124" s="441">
        <v>762288</v>
      </c>
      <c r="Q124" s="19">
        <f t="shared" si="9"/>
        <v>1.1537295600848775E-2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112.69</v>
      </c>
      <c r="J125" s="401">
        <v>114.375</v>
      </c>
      <c r="K125" s="226" t="s">
        <v>79</v>
      </c>
      <c r="M125" s="227">
        <f t="shared" ref="M125:M130" si="15">+(J125-I125)/I125</f>
        <v>1.4952524625077667E-2</v>
      </c>
      <c r="O125" s="440" t="s">
        <v>79</v>
      </c>
      <c r="P125" s="57">
        <v>361428</v>
      </c>
      <c r="Q125" s="19">
        <f t="shared" si="9"/>
        <v>1.4952524625077667E-2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186.126</v>
      </c>
      <c r="J126" s="445">
        <v>189.375</v>
      </c>
      <c r="K126" s="230" t="s">
        <v>81</v>
      </c>
      <c r="M126" s="227">
        <f t="shared" si="15"/>
        <v>1.7455916959479036E-2</v>
      </c>
      <c r="O126" s="446" t="s">
        <v>81</v>
      </c>
      <c r="P126" s="397">
        <v>2395400</v>
      </c>
      <c r="Q126" s="19">
        <f t="shared" si="9"/>
        <v>1.7455916959479036E-2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171.97</v>
      </c>
      <c r="J127" s="434">
        <v>173.90799999999999</v>
      </c>
      <c r="K127" s="88" t="s">
        <v>81</v>
      </c>
      <c r="L127" s="16"/>
      <c r="M127" s="17">
        <f t="shared" si="15"/>
        <v>1.1269407454788558E-2</v>
      </c>
      <c r="N127" s="16"/>
      <c r="O127" s="446" t="s">
        <v>81</v>
      </c>
      <c r="P127" s="170">
        <v>2592617</v>
      </c>
      <c r="Q127" s="19">
        <f t="shared" si="9"/>
        <v>1.1269407454788558E-2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165.125</v>
      </c>
      <c r="J128" s="434">
        <v>167.16399999999999</v>
      </c>
      <c r="K128" s="88" t="s">
        <v>81</v>
      </c>
      <c r="L128" s="16"/>
      <c r="M128" s="17">
        <f t="shared" si="15"/>
        <v>1.2348221044663057E-2</v>
      </c>
      <c r="N128" s="16"/>
      <c r="O128" s="447" t="s">
        <v>81</v>
      </c>
      <c r="P128" s="170">
        <v>6691755</v>
      </c>
      <c r="Q128" s="19">
        <f t="shared" si="9"/>
        <v>1.2348221044663057E-2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22.600999999999999</v>
      </c>
      <c r="J129" s="434">
        <v>23.097000000000001</v>
      </c>
      <c r="K129" s="230" t="s">
        <v>81</v>
      </c>
      <c r="M129" s="227">
        <f t="shared" si="15"/>
        <v>2.1945931595947182E-2</v>
      </c>
      <c r="O129" s="446" t="s">
        <v>81</v>
      </c>
      <c r="P129" s="170">
        <v>2956284</v>
      </c>
      <c r="Q129" s="19">
        <f t="shared" si="9"/>
        <v>2.1945931595947182E-2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136.47</v>
      </c>
      <c r="J130" s="434">
        <v>139.38999999999999</v>
      </c>
      <c r="K130" s="230" t="s">
        <v>81</v>
      </c>
      <c r="M130" s="227">
        <f t="shared" si="15"/>
        <v>2.1396643951051422E-2</v>
      </c>
      <c r="O130" s="446" t="s">
        <v>81</v>
      </c>
      <c r="P130" s="170">
        <v>778634</v>
      </c>
      <c r="Q130" s="19">
        <f t="shared" si="9"/>
        <v>2.1396643951051422E-2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137.578</v>
      </c>
      <c r="J131" s="449">
        <v>136.119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323964</v>
      </c>
      <c r="Q131" s="19">
        <f t="shared" si="9"/>
        <v>-1.0604893224207382E-2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5206.6679999999997</v>
      </c>
      <c r="J134" s="401">
        <v>5298.1229999999996</v>
      </c>
      <c r="K134" s="230"/>
      <c r="M134" s="254">
        <f t="shared" si="16"/>
        <v>1.7564976295780705E-2</v>
      </c>
      <c r="O134" s="446" t="s">
        <v>81</v>
      </c>
      <c r="P134" s="246">
        <v>31794033</v>
      </c>
      <c r="Q134" s="19">
        <f t="shared" si="9"/>
        <v>1.7564976295780705E-2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5219.2240000000002</v>
      </c>
      <c r="J135" s="467">
        <v>5351.192</v>
      </c>
      <c r="K135" s="468"/>
      <c r="L135" s="469"/>
      <c r="M135" s="470">
        <f t="shared" si="16"/>
        <v>2.5284984894306098E-2</v>
      </c>
      <c r="N135" s="469"/>
      <c r="O135" s="471" t="s">
        <v>184</v>
      </c>
      <c r="P135" s="518">
        <v>5137145</v>
      </c>
      <c r="Q135" s="19">
        <f t="shared" ref="Q135:Q143" si="17">+(J135-I135)/I135</f>
        <v>2.5284984894306098E-2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86.278000000000006</v>
      </c>
      <c r="J136" s="434">
        <v>85.79</v>
      </c>
      <c r="K136" s="475"/>
      <c r="L136" s="476"/>
      <c r="M136" s="477">
        <f t="shared" si="16"/>
        <v>-5.6561348200004583E-3</v>
      </c>
      <c r="N136" s="476"/>
      <c r="O136" s="435" t="s">
        <v>90</v>
      </c>
      <c r="P136" s="478">
        <v>1191362</v>
      </c>
      <c r="Q136" s="19">
        <f t="shared" si="17"/>
        <v>-5.6561348200004583E-3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4385.1210000000001</v>
      </c>
      <c r="J137" s="480">
        <v>4459.5460000000003</v>
      </c>
      <c r="K137" s="481"/>
      <c r="L137" s="482"/>
      <c r="M137" s="483">
        <f>+(J137-I137)/I137</f>
        <v>1.6972165648336771E-2</v>
      </c>
      <c r="N137" s="482"/>
      <c r="O137" s="471" t="s">
        <v>184</v>
      </c>
      <c r="P137" s="518">
        <v>12847953</v>
      </c>
      <c r="Q137" s="19">
        <f t="shared" si="17"/>
        <v>1.6972165648336771E-2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9.9890000000000008</v>
      </c>
      <c r="J138" s="434">
        <v>10.186999999999999</v>
      </c>
      <c r="K138" s="475"/>
      <c r="L138" s="476"/>
      <c r="M138" s="477">
        <f>+(J138-I138)/I138</f>
        <v>1.9821803984382682E-2</v>
      </c>
      <c r="N138" s="476"/>
      <c r="O138" s="471" t="s">
        <v>184</v>
      </c>
      <c r="P138" s="518">
        <v>2649215</v>
      </c>
      <c r="Q138" s="19">
        <f t="shared" si="17"/>
        <v>1.9821803984382682E-2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159.27099999999999</v>
      </c>
      <c r="J139" s="389">
        <v>160.46</v>
      </c>
      <c r="K139" s="230" t="s">
        <v>81</v>
      </c>
      <c r="M139" s="227" t="e">
        <f>+(#REF!-#REF!)/#REF!</f>
        <v>#REF!</v>
      </c>
      <c r="O139" s="231" t="s">
        <v>81</v>
      </c>
      <c r="P139" s="232">
        <v>30108729</v>
      </c>
      <c r="Q139" s="19">
        <f t="shared" si="17"/>
        <v>7.4652636073109443E-3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126.66800000000001</v>
      </c>
      <c r="J141" s="495">
        <v>125.26900000000001</v>
      </c>
      <c r="K141" s="290"/>
      <c r="L141" s="8"/>
      <c r="M141" s="496"/>
      <c r="N141" s="8"/>
      <c r="O141" s="497"/>
      <c r="P141" s="309">
        <v>4127373</v>
      </c>
      <c r="Q141" s="19">
        <f t="shared" si="17"/>
        <v>-1.1044620582941238E-2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10339.527</v>
      </c>
      <c r="J143" s="495">
        <v>10495.34</v>
      </c>
      <c r="K143" s="230" t="s">
        <v>81</v>
      </c>
      <c r="M143" s="227">
        <f>+(J143-I143)/I143</f>
        <v>1.50696448686676E-2</v>
      </c>
      <c r="O143" s="446" t="s">
        <v>81</v>
      </c>
      <c r="P143" s="518">
        <v>10314618</v>
      </c>
      <c r="Q143" s="19">
        <f t="shared" si="17"/>
        <v>1.50696448686676E-2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D1:D597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A28" zoomScale="106" zoomScaleNormal="106" zoomScaleSheetLayoutView="100" workbookViewId="0">
      <selection activeCell="T39" sqref="T39:U39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195.26400000000001</v>
      </c>
      <c r="J6" s="15">
        <v>195.316</v>
      </c>
      <c r="K6" s="16"/>
      <c r="L6" s="16"/>
      <c r="M6" s="17"/>
      <c r="N6" s="16"/>
      <c r="O6" s="1"/>
      <c r="P6" s="18">
        <v>578015581</v>
      </c>
      <c r="Q6" s="19">
        <f>+(J6-I6)/I6</f>
        <v>2.6630612913794909E-4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133.30199999999999</v>
      </c>
      <c r="J7" s="27">
        <v>133.33600000000001</v>
      </c>
      <c r="K7" s="16"/>
      <c r="L7" s="16"/>
      <c r="M7" s="17"/>
      <c r="N7" s="16"/>
      <c r="O7" s="1"/>
      <c r="P7" s="28">
        <v>285158172</v>
      </c>
      <c r="Q7" s="19">
        <f t="shared" ref="Q7:Q70" si="0">+(J7-I7)/I7</f>
        <v>2.5505993908583695E-4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112.003</v>
      </c>
      <c r="J8" s="27">
        <v>112.029</v>
      </c>
      <c r="K8" s="16"/>
      <c r="L8" s="16"/>
      <c r="M8" s="17"/>
      <c r="N8" s="16"/>
      <c r="O8" s="1"/>
      <c r="P8" s="18">
        <v>63189180</v>
      </c>
      <c r="Q8" s="19">
        <f t="shared" si="0"/>
        <v>2.3213663919713085E-4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118.93</v>
      </c>
      <c r="J9" s="27">
        <v>118.965</v>
      </c>
      <c r="K9" s="16"/>
      <c r="L9" s="16"/>
      <c r="M9" s="17"/>
      <c r="N9" s="16"/>
      <c r="P9" s="18">
        <v>118268690</v>
      </c>
      <c r="Q9" s="19">
        <f t="shared" si="0"/>
        <v>2.9429075927013022E-4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116.753</v>
      </c>
      <c r="J10" s="27">
        <v>116.783</v>
      </c>
      <c r="K10" s="16"/>
      <c r="L10" s="16"/>
      <c r="M10" s="17"/>
      <c r="N10" s="16"/>
      <c r="O10" s="42"/>
      <c r="P10" s="43">
        <v>12639302</v>
      </c>
      <c r="Q10" s="19">
        <f t="shared" si="0"/>
        <v>2.5695271213588635E-4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113.861</v>
      </c>
      <c r="J11" s="47">
        <v>113.9</v>
      </c>
      <c r="K11" s="16"/>
      <c r="L11" s="16"/>
      <c r="M11" s="17"/>
      <c r="N11" s="16"/>
      <c r="O11" s="42"/>
      <c r="P11" s="43">
        <v>145673831</v>
      </c>
      <c r="Q11" s="19">
        <f t="shared" si="0"/>
        <v>3.4252290072985024E-4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112.63200000000001</v>
      </c>
      <c r="J12" s="27">
        <v>112.65600000000001</v>
      </c>
      <c r="K12" s="16"/>
      <c r="L12" s="17"/>
      <c r="M12" s="16"/>
      <c r="N12" s="50"/>
      <c r="O12" s="50"/>
      <c r="P12" s="51">
        <v>3536412</v>
      </c>
      <c r="Q12" s="19">
        <f t="shared" si="0"/>
        <v>2.1308331557639843E-4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46.036999999999999</v>
      </c>
      <c r="J13" s="55">
        <v>46.046999999999997</v>
      </c>
      <c r="K13" s="16"/>
      <c r="L13" s="16"/>
      <c r="M13" s="17"/>
      <c r="N13" s="16"/>
      <c r="O13" s="56"/>
      <c r="P13" s="57">
        <v>34120709</v>
      </c>
      <c r="Q13" s="19">
        <f t="shared" si="0"/>
        <v>2.1721658665851403E-4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32.5</v>
      </c>
      <c r="J14" s="55">
        <v>32.508000000000003</v>
      </c>
      <c r="K14" s="16"/>
      <c r="L14" s="16"/>
      <c r="M14" s="17"/>
      <c r="N14" s="16"/>
      <c r="O14" s="56"/>
      <c r="P14" s="57">
        <v>5899257</v>
      </c>
      <c r="Q14" s="19">
        <f t="shared" si="0"/>
        <v>2.4615384615392838E-4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110.001</v>
      </c>
      <c r="J15" s="55">
        <v>110.03400000000001</v>
      </c>
      <c r="K15" s="16"/>
      <c r="L15" s="17"/>
      <c r="M15" s="16"/>
      <c r="N15" s="65"/>
      <c r="O15" s="66"/>
      <c r="P15" s="67">
        <v>68751814</v>
      </c>
      <c r="Q15" s="19">
        <f t="shared" si="0"/>
        <v>2.9999727275207725E-4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17.216999999999999</v>
      </c>
      <c r="J17" s="76">
        <v>17.221</v>
      </c>
      <c r="K17" s="16"/>
      <c r="L17" s="16"/>
      <c r="M17" s="17"/>
      <c r="N17" s="16"/>
      <c r="O17" s="1"/>
      <c r="P17" s="67">
        <v>102832132</v>
      </c>
      <c r="Q17" s="19">
        <f t="shared" si="0"/>
        <v>2.3232851251677621E-4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124.375</v>
      </c>
      <c r="J18" s="55">
        <v>124.402</v>
      </c>
      <c r="K18" s="16"/>
      <c r="L18" s="16"/>
      <c r="M18" s="17"/>
      <c r="N18" s="16"/>
      <c r="O18" s="16"/>
      <c r="P18" s="83">
        <v>1962694</v>
      </c>
      <c r="Q18" s="19">
        <f t="shared" si="0"/>
        <v>2.1708542713568663E-4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1.171</v>
      </c>
      <c r="J19" s="55">
        <v>1.171</v>
      </c>
      <c r="K19" s="51"/>
      <c r="L19" s="88"/>
      <c r="M19" s="17"/>
      <c r="N19" s="16"/>
      <c r="O19" s="36"/>
      <c r="P19" s="18">
        <v>4798877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116.229</v>
      </c>
      <c r="J20" s="94">
        <v>116.261</v>
      </c>
      <c r="K20" s="16"/>
      <c r="L20" s="16"/>
      <c r="M20" s="17"/>
      <c r="N20" s="16"/>
      <c r="O20" s="1"/>
      <c r="P20" s="95">
        <v>22669543</v>
      </c>
      <c r="Q20" s="19">
        <f t="shared" si="0"/>
        <v>2.7531855216853348E-4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11.38</v>
      </c>
      <c r="J21" s="102">
        <v>11.382999999999999</v>
      </c>
      <c r="K21" s="103"/>
      <c r="L21" s="104"/>
      <c r="M21" s="103"/>
      <c r="N21" s="105"/>
      <c r="O21" s="106"/>
      <c r="P21" s="107">
        <v>5101816</v>
      </c>
      <c r="Q21" s="19">
        <f t="shared" si="0"/>
        <v>2.6362038664308761E-4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163.37</v>
      </c>
      <c r="J22" s="55">
        <v>163.41399999999999</v>
      </c>
      <c r="P22" s="95">
        <v>79622671</v>
      </c>
      <c r="Q22" s="19">
        <f t="shared" si="0"/>
        <v>2.6932729387269829E-4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11.382</v>
      </c>
      <c r="J23" s="119">
        <v>11.385</v>
      </c>
      <c r="K23" s="16"/>
      <c r="L23" s="16"/>
      <c r="M23" s="17"/>
      <c r="N23" s="16"/>
      <c r="O23" s="16"/>
      <c r="P23" s="83">
        <v>732565</v>
      </c>
      <c r="Q23" s="19">
        <f t="shared" si="0"/>
        <v>2.6357406431208168E-4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1.804</v>
      </c>
      <c r="J25" s="125">
        <v>1.806</v>
      </c>
      <c r="K25" s="88" t="s">
        <v>48</v>
      </c>
      <c r="L25" s="16"/>
      <c r="M25" s="17">
        <f>+(J25-I25)/I25</f>
        <v>1.1086474501108656E-3</v>
      </c>
      <c r="N25" s="16"/>
      <c r="O25" s="126" t="s">
        <v>49</v>
      </c>
      <c r="P25" s="127">
        <v>4271600</v>
      </c>
      <c r="Q25" s="19">
        <f t="shared" si="0"/>
        <v>1.1086474501108656E-3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62.417999999999999</v>
      </c>
      <c r="J27" s="102">
        <v>62.430999999999997</v>
      </c>
      <c r="K27" s="16"/>
      <c r="L27" s="16"/>
      <c r="M27" s="134"/>
      <c r="N27" s="16"/>
      <c r="O27" s="16"/>
      <c r="P27" s="18">
        <v>1458025</v>
      </c>
      <c r="Q27" s="19">
        <f t="shared" si="0"/>
        <v>2.0827325450988696E-4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130.328</v>
      </c>
      <c r="J28" s="55">
        <v>130.244</v>
      </c>
      <c r="K28" s="16"/>
      <c r="L28" s="16"/>
      <c r="M28" s="17"/>
      <c r="N28" s="16"/>
      <c r="O28" s="140"/>
      <c r="P28" s="57">
        <v>6204310</v>
      </c>
      <c r="Q28" s="19">
        <f t="shared" si="0"/>
        <v>-6.4452765330553054E-4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106.199</v>
      </c>
      <c r="J29" s="146">
        <v>105.961</v>
      </c>
      <c r="K29" s="16"/>
      <c r="L29" s="16"/>
      <c r="M29" s="17"/>
      <c r="N29" s="16"/>
      <c r="O29" s="140"/>
      <c r="P29" s="57">
        <v>544326</v>
      </c>
      <c r="Q29" s="19">
        <f t="shared" si="0"/>
        <v>-2.2410757163438409E-3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103.68</v>
      </c>
      <c r="J30" s="152">
        <v>103.70699999999999</v>
      </c>
      <c r="K30" s="16"/>
      <c r="L30" s="16"/>
      <c r="M30" s="153"/>
      <c r="N30" s="16"/>
      <c r="O30" s="154"/>
      <c r="P30" s="67">
        <v>75624563</v>
      </c>
      <c r="Q30" s="19">
        <f t="shared" si="0"/>
        <v>2.6041666666653943E-4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131.70500000000001</v>
      </c>
      <c r="J32" s="76">
        <v>131.70599999999999</v>
      </c>
      <c r="K32" s="16"/>
      <c r="L32" s="16"/>
      <c r="M32" s="17"/>
      <c r="N32" s="16"/>
      <c r="O32" s="56"/>
      <c r="P32" s="163">
        <v>1143742</v>
      </c>
      <c r="Q32" s="19">
        <f t="shared" si="0"/>
        <v>7.5927261681511939E-6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505.60700000000003</v>
      </c>
      <c r="J33" s="55">
        <v>505.65499999999997</v>
      </c>
      <c r="K33" s="16"/>
      <c r="L33" s="16"/>
      <c r="M33" s="17"/>
      <c r="N33" s="16"/>
      <c r="O33" s="169"/>
      <c r="P33" s="170">
        <v>1072495</v>
      </c>
      <c r="Q33" s="19">
        <f t="shared" si="0"/>
        <v>9.4935394486122572E-5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124.566</v>
      </c>
      <c r="J34" s="55">
        <v>124.93899999999999</v>
      </c>
      <c r="K34" s="16"/>
      <c r="L34" s="16"/>
      <c r="M34" s="17"/>
      <c r="N34" s="16"/>
      <c r="O34" s="174"/>
      <c r="P34" s="170">
        <v>739014</v>
      </c>
      <c r="Q34" s="19">
        <f t="shared" si="0"/>
        <v>2.9943965448034813E-3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120.74</v>
      </c>
      <c r="J35" s="27">
        <v>120.758</v>
      </c>
      <c r="K35" s="16"/>
      <c r="L35" s="16"/>
      <c r="M35" s="17"/>
      <c r="N35" s="16"/>
      <c r="P35" s="170">
        <v>197318</v>
      </c>
      <c r="Q35" s="19">
        <f t="shared" si="0"/>
        <v>1.4908066920656519E-4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125.66200000000001</v>
      </c>
      <c r="J36" s="27">
        <v>125.688</v>
      </c>
      <c r="K36" s="16"/>
      <c r="L36" s="16"/>
      <c r="M36" s="17"/>
      <c r="N36" s="16"/>
      <c r="O36" s="174"/>
      <c r="P36" s="170">
        <v>129333</v>
      </c>
      <c r="Q36" s="19">
        <f t="shared" si="0"/>
        <v>2.0690423517050698E-4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107.444</v>
      </c>
      <c r="J37" s="27">
        <v>107.465</v>
      </c>
      <c r="K37" s="16"/>
      <c r="L37" s="16"/>
      <c r="M37" s="17"/>
      <c r="N37" s="16"/>
      <c r="O37" s="174"/>
      <c r="P37" s="170">
        <v>122295</v>
      </c>
      <c r="Q37" s="19">
        <f t="shared" si="0"/>
        <v>1.9545065336362008E-4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98.132999999999996</v>
      </c>
      <c r="J38" s="27">
        <v>98.165999999999997</v>
      </c>
      <c r="K38" s="16"/>
      <c r="L38" s="16"/>
      <c r="M38" s="17"/>
      <c r="N38" s="16"/>
      <c r="O38" s="140"/>
      <c r="P38" s="186">
        <v>131248</v>
      </c>
      <c r="Q38" s="19">
        <f t="shared" si="0"/>
        <v>3.3627831616277144E-4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166.012</v>
      </c>
      <c r="J39" s="27">
        <v>165.74700000000001</v>
      </c>
      <c r="K39" s="16"/>
      <c r="L39" s="16"/>
      <c r="M39" s="17"/>
      <c r="N39" s="16"/>
      <c r="O39" s="140"/>
      <c r="P39" s="170">
        <v>526578</v>
      </c>
      <c r="Q39" s="19">
        <f t="shared" si="0"/>
        <v>-1.5962701491457627E-3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91.658000000000001</v>
      </c>
      <c r="J40" s="27">
        <v>91.423000000000002</v>
      </c>
      <c r="K40" s="16"/>
      <c r="L40" s="17"/>
      <c r="M40" s="16"/>
      <c r="N40" s="189"/>
      <c r="O40" s="189"/>
      <c r="P40" s="190">
        <v>952265</v>
      </c>
      <c r="Q40" s="19">
        <f t="shared" si="0"/>
        <v>-2.5638787667197562E-3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120.83199999999999</v>
      </c>
      <c r="J41" s="55">
        <v>120.82599999999999</v>
      </c>
      <c r="K41" s="16"/>
      <c r="L41" s="17"/>
      <c r="M41" s="16"/>
      <c r="N41" s="65"/>
      <c r="O41" s="65"/>
      <c r="P41" s="190">
        <v>40237719</v>
      </c>
      <c r="Q41" s="19">
        <f t="shared" si="0"/>
        <v>-4.9655720338984938E-5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159.959</v>
      </c>
      <c r="J42" s="27">
        <v>160.04400000000001</v>
      </c>
      <c r="K42" s="16"/>
      <c r="L42" s="16"/>
      <c r="M42" s="17"/>
      <c r="N42" s="16"/>
      <c r="O42" s="195"/>
      <c r="P42" s="170">
        <v>642418</v>
      </c>
      <c r="Q42" s="19">
        <f t="shared" si="0"/>
        <v>5.3138616770552428E-4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142.76599999999999</v>
      </c>
      <c r="J43" s="27">
        <v>142.874</v>
      </c>
      <c r="K43" s="16"/>
      <c r="L43" s="16"/>
      <c r="M43" s="17"/>
      <c r="N43" s="16"/>
      <c r="O43" s="195"/>
      <c r="P43" s="170">
        <v>573497</v>
      </c>
      <c r="Q43" s="19">
        <f t="shared" si="0"/>
        <v>7.5648263592174674E-4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92.262</v>
      </c>
      <c r="J44" s="27">
        <v>92.028999999999996</v>
      </c>
      <c r="K44" s="16"/>
      <c r="L44" s="16"/>
      <c r="M44" s="17"/>
      <c r="N44" s="16"/>
      <c r="O44" s="204"/>
      <c r="P44" s="205">
        <v>241392</v>
      </c>
      <c r="Q44" s="19">
        <f t="shared" si="0"/>
        <v>-2.5254167479569498E-3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21.039000000000001</v>
      </c>
      <c r="J45" s="211">
        <v>21.058</v>
      </c>
      <c r="K45" s="16"/>
      <c r="L45" s="17"/>
      <c r="M45" s="16"/>
      <c r="N45" s="65"/>
      <c r="O45" s="65"/>
      <c r="P45" s="212">
        <v>42647727</v>
      </c>
      <c r="Q45" s="19">
        <f t="shared" si="0"/>
        <v>9.0308474737384615E-4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88.760999999999996</v>
      </c>
      <c r="J46" s="211">
        <v>88.924000000000007</v>
      </c>
      <c r="K46" s="16"/>
      <c r="L46" s="17"/>
      <c r="M46" s="16"/>
      <c r="N46" s="65"/>
      <c r="O46" s="65"/>
      <c r="P46" s="212">
        <v>337914</v>
      </c>
      <c r="Q46" s="19">
        <f t="shared" si="0"/>
        <v>1.8363921091471584E-3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2115.6909999999998</v>
      </c>
      <c r="J48" s="225">
        <v>2111.91</v>
      </c>
      <c r="K48" s="226" t="s">
        <v>79</v>
      </c>
      <c r="M48" s="227">
        <f t="shared" ref="M48" si="4">+(J48-I48)/I48</f>
        <v>-1.7871229777883205E-3</v>
      </c>
      <c r="O48" s="228" t="s">
        <v>79</v>
      </c>
      <c r="P48" s="95">
        <v>9455022</v>
      </c>
      <c r="Q48" s="19">
        <f t="shared" si="0"/>
        <v>-1.7871229777883205E-3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122.045</v>
      </c>
      <c r="J49" s="27">
        <v>123.259</v>
      </c>
      <c r="K49" s="230" t="s">
        <v>81</v>
      </c>
      <c r="M49" s="227" t="e">
        <f>+(#REF!-#REF!)/#REF!</f>
        <v>#REF!</v>
      </c>
      <c r="O49" s="231" t="s">
        <v>81</v>
      </c>
      <c r="P49" s="232">
        <v>61629743</v>
      </c>
      <c r="Q49" s="19">
        <f t="shared" si="0"/>
        <v>9.9471506411569384E-3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192.21799999999999</v>
      </c>
      <c r="J50" s="27">
        <v>195.923</v>
      </c>
      <c r="K50" s="230" t="s">
        <v>81</v>
      </c>
      <c r="M50" s="227" t="e">
        <f>+(#REF!-#REF!)/#REF!</f>
        <v>#REF!</v>
      </c>
      <c r="O50" s="231" t="s">
        <v>81</v>
      </c>
      <c r="P50" s="232">
        <v>2128116</v>
      </c>
      <c r="Q50" s="19">
        <f t="shared" si="0"/>
        <v>1.9274989855268564E-2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16.797999999999998</v>
      </c>
      <c r="J51" s="27">
        <v>17.113</v>
      </c>
      <c r="K51" s="230" t="s">
        <v>81</v>
      </c>
      <c r="M51" s="227" t="e">
        <f>+(#REF!-#REF!)/#REF!</f>
        <v>#REF!</v>
      </c>
      <c r="O51" s="231" t="s">
        <v>81</v>
      </c>
      <c r="P51" s="193">
        <v>4871897</v>
      </c>
      <c r="Q51" s="19">
        <f t="shared" si="0"/>
        <v>1.8752232408620152E-2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2.8260000000000001</v>
      </c>
      <c r="J52" s="102">
        <v>2.798</v>
      </c>
      <c r="K52" s="230"/>
      <c r="M52" s="227">
        <f t="shared" ref="M52:M53" si="6">+(J52-I52)/I52</f>
        <v>-9.9079971691436747E-3</v>
      </c>
      <c r="O52" s="235" t="s">
        <v>48</v>
      </c>
      <c r="P52" s="232">
        <v>10326094</v>
      </c>
      <c r="Q52" s="19">
        <f t="shared" si="0"/>
        <v>-9.9079971691436747E-3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2.5289999999999999</v>
      </c>
      <c r="J53" s="27">
        <v>2.512</v>
      </c>
      <c r="K53" s="236" t="s">
        <v>48</v>
      </c>
      <c r="M53" s="227">
        <f t="shared" si="6"/>
        <v>-6.7220245156187838E-3</v>
      </c>
      <c r="O53" s="237" t="s">
        <v>48</v>
      </c>
      <c r="P53" s="238">
        <v>9367745</v>
      </c>
      <c r="Q53" s="19">
        <f t="shared" si="0"/>
        <v>-6.7220245156187838E-3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68.551000000000002</v>
      </c>
      <c r="J54" s="244">
        <v>65.489999999999995</v>
      </c>
      <c r="K54" s="230" t="s">
        <v>81</v>
      </c>
      <c r="M54" s="227">
        <f>+(J54-I54)/I54</f>
        <v>-4.4652886172338944E-2</v>
      </c>
      <c r="O54" s="245" t="s">
        <v>88</v>
      </c>
      <c r="P54" s="246">
        <v>65490</v>
      </c>
      <c r="Q54" s="19">
        <f t="shared" si="0"/>
        <v>-4.4652886172338944E-2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1.2010000000000001</v>
      </c>
      <c r="J55" s="250">
        <v>1.1839999999999999</v>
      </c>
      <c r="K55" s="251" t="s">
        <v>90</v>
      </c>
      <c r="M55" s="227" t="e">
        <f>+(#REF!-I55)/I55</f>
        <v>#REF!</v>
      </c>
      <c r="O55" s="252" t="s">
        <v>90</v>
      </c>
      <c r="P55" s="238">
        <v>2235563</v>
      </c>
      <c r="Q55" s="19">
        <f t="shared" si="0"/>
        <v>-1.4154870940882702E-2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1.2589999999999999</v>
      </c>
      <c r="J56" s="250">
        <v>1.26</v>
      </c>
      <c r="K56" s="251"/>
      <c r="M56" s="254">
        <f t="shared" ref="M56:M63" si="7">+(J56-I56)/I56</f>
        <v>7.9428117553622876E-4</v>
      </c>
      <c r="O56" s="252" t="s">
        <v>90</v>
      </c>
      <c r="P56" s="238">
        <v>768239</v>
      </c>
      <c r="Q56" s="19">
        <f t="shared" si="0"/>
        <v>7.9428117553622876E-4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1.1930000000000001</v>
      </c>
      <c r="J57" s="211">
        <v>1.1870000000000001</v>
      </c>
      <c r="K57" s="251"/>
      <c r="M57" s="254">
        <f t="shared" si="7"/>
        <v>-5.02933780385583E-3</v>
      </c>
      <c r="O57" s="252" t="s">
        <v>90</v>
      </c>
      <c r="P57" s="57">
        <v>705648</v>
      </c>
      <c r="Q57" s="19">
        <f t="shared" si="0"/>
        <v>-5.02933780385583E-3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1.1579999999999999</v>
      </c>
      <c r="J58" s="55">
        <v>1.151</v>
      </c>
      <c r="K58" s="251"/>
      <c r="M58" s="254">
        <f t="shared" si="7"/>
        <v>-6.0449050086354887E-3</v>
      </c>
      <c r="O58" s="252" t="s">
        <v>90</v>
      </c>
      <c r="P58" s="57">
        <v>681098</v>
      </c>
      <c r="Q58" s="19">
        <f t="shared" si="0"/>
        <v>-6.0449050086354887E-3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112.166</v>
      </c>
      <c r="J59" s="102">
        <v>113.67400000000001</v>
      </c>
      <c r="K59" s="251"/>
      <c r="M59" s="254">
        <f t="shared" si="7"/>
        <v>1.3444359253249735E-2</v>
      </c>
      <c r="O59" s="258" t="s">
        <v>81</v>
      </c>
      <c r="P59" s="238">
        <v>16441658</v>
      </c>
      <c r="Q59" s="19">
        <f t="shared" si="0"/>
        <v>1.3444359253249735E-2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131.20500000000001</v>
      </c>
      <c r="J60" s="264">
        <v>131.59800000000001</v>
      </c>
      <c r="K60" s="251"/>
      <c r="M60" s="254">
        <f t="shared" si="7"/>
        <v>2.9953126786326791E-3</v>
      </c>
      <c r="O60" s="258" t="s">
        <v>81</v>
      </c>
      <c r="P60" s="238">
        <v>99620</v>
      </c>
      <c r="Q60" s="19">
        <f t="shared" si="0"/>
        <v>2.9953126786326791E-3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1118.232</v>
      </c>
      <c r="J61" s="27">
        <v>1103.6110000000001</v>
      </c>
      <c r="K61" s="251"/>
      <c r="M61" s="254" t="e">
        <f>+(I61-#REF!)/#REF!</f>
        <v>#REF!</v>
      </c>
      <c r="O61" s="228" t="s">
        <v>79</v>
      </c>
      <c r="P61" s="238">
        <v>5518056</v>
      </c>
      <c r="Q61" s="19">
        <f t="shared" si="0"/>
        <v>-1.3075104271743134E-2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12.579000000000001</v>
      </c>
      <c r="J62" s="264">
        <v>12.849</v>
      </c>
      <c r="K62" s="251"/>
      <c r="M62" s="254">
        <f t="shared" ref="M62" si="8">+(J62-I62)/I62</f>
        <v>2.1464345337467172E-2</v>
      </c>
      <c r="O62" s="258" t="s">
        <v>81</v>
      </c>
      <c r="P62" s="267">
        <v>6593091</v>
      </c>
      <c r="Q62" s="19">
        <f t="shared" si="0"/>
        <v>2.1464345337467172E-2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9.6679999999999993</v>
      </c>
      <c r="J63" s="274">
        <v>9.8290000000000006</v>
      </c>
      <c r="K63" s="275"/>
      <c r="L63" s="276"/>
      <c r="M63" s="277">
        <f t="shared" si="7"/>
        <v>1.6652875465453184E-2</v>
      </c>
      <c r="N63" s="276"/>
      <c r="O63" s="278" t="s">
        <v>81</v>
      </c>
      <c r="P63" s="267">
        <v>25156843</v>
      </c>
      <c r="Q63" s="19">
        <f t="shared" si="0"/>
        <v>1.6652875465453184E-2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83.06</v>
      </c>
      <c r="J65" s="288">
        <v>82.757999999999996</v>
      </c>
      <c r="K65" s="16"/>
      <c r="L65" s="16"/>
      <c r="M65" s="17"/>
      <c r="N65" s="16"/>
      <c r="O65" s="140"/>
      <c r="P65" s="289">
        <v>1253540</v>
      </c>
      <c r="Q65" s="19">
        <f t="shared" si="0"/>
        <v>-3.6359258367446028E-3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107.55500000000001</v>
      </c>
      <c r="J71" s="297">
        <v>107.58</v>
      </c>
      <c r="K71" s="16"/>
      <c r="L71" s="17"/>
      <c r="M71" s="16"/>
      <c r="N71" s="298"/>
      <c r="O71" s="298"/>
      <c r="P71" s="238">
        <v>69419997</v>
      </c>
      <c r="Q71" s="19">
        <f t="shared" ref="Q71:Q134" si="9">+(J71-I71)/I71</f>
        <v>2.3243921714463737E-4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99.396000000000001</v>
      </c>
      <c r="J72" s="303">
        <v>99.414000000000001</v>
      </c>
      <c r="K72" s="16"/>
      <c r="L72" s="17"/>
      <c r="M72" s="16"/>
      <c r="N72" s="304"/>
      <c r="O72" s="304"/>
      <c r="P72" s="51">
        <v>82643957</v>
      </c>
      <c r="Q72" s="19">
        <f t="shared" si="9"/>
        <v>1.8109380659182142E-4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105.846</v>
      </c>
      <c r="J73" s="303">
        <v>105.876</v>
      </c>
      <c r="K73" s="16"/>
      <c r="L73" s="17"/>
      <c r="M73" s="16"/>
      <c r="N73" s="304"/>
      <c r="O73" s="304"/>
      <c r="P73" s="51">
        <v>49269960</v>
      </c>
      <c r="Q73" s="19">
        <f t="shared" si="9"/>
        <v>2.8343064452129635E-4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103.01300000000001</v>
      </c>
      <c r="J74" s="303">
        <v>103.04</v>
      </c>
      <c r="K74" s="16"/>
      <c r="L74" s="17"/>
      <c r="M74" s="16"/>
      <c r="N74" s="307"/>
      <c r="O74" s="307"/>
      <c r="P74" s="51">
        <v>144038898</v>
      </c>
      <c r="Q74" s="19">
        <f t="shared" si="9"/>
        <v>2.6210284138896084E-4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104.608</v>
      </c>
      <c r="J75" s="303">
        <v>104.645</v>
      </c>
      <c r="K75" s="16"/>
      <c r="L75" s="17"/>
      <c r="M75" s="16"/>
      <c r="N75" s="65"/>
      <c r="O75" s="65"/>
      <c r="P75" s="51">
        <v>113444652</v>
      </c>
      <c r="Q75" s="19">
        <f t="shared" si="9"/>
        <v>3.5370143774846979E-4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107.56399999999999</v>
      </c>
      <c r="J76" s="303">
        <v>107.59</v>
      </c>
      <c r="K76" s="16"/>
      <c r="L76" s="17"/>
      <c r="M76" s="16"/>
      <c r="N76" s="50"/>
      <c r="O76" s="50"/>
      <c r="P76" s="51">
        <v>42668143</v>
      </c>
      <c r="Q76" s="19">
        <f t="shared" si="9"/>
        <v>2.417165594437773E-4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104.336</v>
      </c>
      <c r="J77" s="303">
        <v>104.364</v>
      </c>
      <c r="K77" s="16"/>
      <c r="L77" s="17"/>
      <c r="M77" s="16"/>
      <c r="N77" s="65"/>
      <c r="O77" s="65"/>
      <c r="P77" s="51">
        <v>299808909</v>
      </c>
      <c r="Q77" s="19">
        <f t="shared" si="9"/>
        <v>2.6836374789148326E-4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101.57899999999999</v>
      </c>
      <c r="J78" s="303">
        <v>101.604</v>
      </c>
      <c r="K78" s="16"/>
      <c r="L78" s="17"/>
      <c r="M78" s="16"/>
      <c r="N78" s="298"/>
      <c r="O78" s="298"/>
      <c r="P78" s="309">
        <v>166482380</v>
      </c>
      <c r="Q78" s="19">
        <f t="shared" si="9"/>
        <v>2.4611386211722587E-4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102.30800000000001</v>
      </c>
      <c r="J79" s="303">
        <v>102.31699999999999</v>
      </c>
      <c r="K79" s="16"/>
      <c r="L79" s="17"/>
      <c r="M79" s="16"/>
      <c r="N79" s="298"/>
      <c r="O79" s="298"/>
      <c r="P79" s="309">
        <v>2402607</v>
      </c>
      <c r="Q79" s="19">
        <f t="shared" si="9"/>
        <v>8.7969660241487755E-5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105.197</v>
      </c>
      <c r="J80" s="303">
        <v>105.223</v>
      </c>
      <c r="K80" s="16"/>
      <c r="L80" s="17"/>
      <c r="M80" s="16"/>
      <c r="N80" s="42"/>
      <c r="O80" s="42"/>
      <c r="P80" s="43">
        <v>23159020</v>
      </c>
      <c r="Q80" s="19">
        <f t="shared" si="9"/>
        <v>2.4715533712935014E-4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107.099</v>
      </c>
      <c r="J81" s="303">
        <v>107.134</v>
      </c>
      <c r="K81" s="16"/>
      <c r="L81" s="17"/>
      <c r="M81" s="16"/>
      <c r="N81" s="50"/>
      <c r="O81" s="50"/>
      <c r="P81" s="267">
        <v>74494295</v>
      </c>
      <c r="Q81" s="19">
        <f t="shared" si="9"/>
        <v>3.2680043697883818E-4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104.232</v>
      </c>
      <c r="J82" s="303">
        <v>104.255</v>
      </c>
      <c r="K82" s="8"/>
      <c r="L82" s="311"/>
      <c r="M82" s="8"/>
      <c r="N82" s="312"/>
      <c r="O82" s="312"/>
      <c r="P82" s="309">
        <v>98211821</v>
      </c>
      <c r="Q82" s="19">
        <f t="shared" si="9"/>
        <v>2.2066160104378823E-4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103.501</v>
      </c>
      <c r="J83" s="303">
        <v>103.52200000000001</v>
      </c>
      <c r="K83" s="16"/>
      <c r="L83" s="17"/>
      <c r="M83" s="16"/>
      <c r="N83" s="65"/>
      <c r="O83" s="65"/>
      <c r="P83" s="193">
        <v>13626972</v>
      </c>
      <c r="Q83" s="19">
        <f t="shared" si="9"/>
        <v>2.0289659037111521E-4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103.18300000000001</v>
      </c>
      <c r="J84" s="303">
        <v>103.21</v>
      </c>
      <c r="K84" s="16"/>
      <c r="L84" s="17"/>
      <c r="M84" s="16"/>
      <c r="N84" s="189"/>
      <c r="O84" s="189"/>
      <c r="P84" s="193">
        <v>495121944</v>
      </c>
      <c r="Q84" s="19">
        <f t="shared" si="9"/>
        <v>2.6167101169753557E-4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103.14700000000001</v>
      </c>
      <c r="J85" s="303">
        <v>103.16800000000001</v>
      </c>
      <c r="K85" s="16"/>
      <c r="L85" s="17"/>
      <c r="M85" s="16"/>
      <c r="N85" s="50"/>
      <c r="O85" s="50"/>
      <c r="P85" s="193">
        <v>7971727</v>
      </c>
      <c r="Q85" s="19">
        <f t="shared" si="9"/>
        <v>2.0359293047786939E-4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102.36499999999999</v>
      </c>
      <c r="J86" s="303">
        <v>102.393</v>
      </c>
      <c r="K86" s="16"/>
      <c r="L86" s="17"/>
      <c r="M86" s="16"/>
      <c r="N86" s="189"/>
      <c r="O86" s="189"/>
      <c r="P86" s="190">
        <v>98432843</v>
      </c>
      <c r="Q86" s="19">
        <f t="shared" si="9"/>
        <v>2.7353099203835101E-4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105.44799999999999</v>
      </c>
      <c r="J87" s="322">
        <v>105.474</v>
      </c>
      <c r="K87" s="16"/>
      <c r="L87" s="17"/>
      <c r="M87" s="16"/>
      <c r="N87" s="65"/>
      <c r="O87" s="189"/>
      <c r="P87" s="193">
        <v>1895148</v>
      </c>
      <c r="Q87" s="19">
        <f t="shared" si="9"/>
        <v>2.465670282984074E-4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102.53700000000001</v>
      </c>
      <c r="J88" s="303">
        <v>102.566</v>
      </c>
      <c r="K88" s="16"/>
      <c r="L88" s="17"/>
      <c r="M88" s="16"/>
      <c r="N88" s="50"/>
      <c r="O88" s="50"/>
      <c r="P88" s="323">
        <v>239435885</v>
      </c>
      <c r="Q88" s="19">
        <f t="shared" si="9"/>
        <v>2.8282473643656786E-4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102.08199999999999</v>
      </c>
      <c r="J89" s="303">
        <v>102.1</v>
      </c>
      <c r="K89" s="16"/>
      <c r="L89" s="17"/>
      <c r="M89" s="16"/>
      <c r="N89" s="50"/>
      <c r="O89" s="50"/>
      <c r="P89" s="323">
        <v>7626623</v>
      </c>
      <c r="Q89" s="19">
        <f t="shared" si="9"/>
        <v>1.7632883368273234E-4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105.55200000000001</v>
      </c>
      <c r="J90" s="327">
        <v>105.575</v>
      </c>
      <c r="K90" s="16"/>
      <c r="L90" s="17"/>
      <c r="M90" s="16"/>
      <c r="N90" s="65"/>
      <c r="O90" s="65"/>
      <c r="P90" s="323">
        <v>30358410</v>
      </c>
      <c r="Q90" s="19">
        <f t="shared" si="9"/>
        <v>2.1790207670149437E-4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101.744</v>
      </c>
      <c r="J91" s="332">
        <v>101.765</v>
      </c>
      <c r="K91" s="16"/>
      <c r="L91" s="17"/>
      <c r="M91" s="16"/>
      <c r="N91" s="50"/>
      <c r="O91" s="50"/>
      <c r="P91" s="323">
        <v>83982579</v>
      </c>
      <c r="Q91" s="19">
        <f t="shared" si="9"/>
        <v>2.0640037741784082E-4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105.69199999999999</v>
      </c>
      <c r="J93" s="337">
        <v>105.717</v>
      </c>
      <c r="L93" s="227"/>
      <c r="M93" s="1"/>
      <c r="N93" s="338"/>
      <c r="O93" s="338"/>
      <c r="P93" s="339">
        <v>2904696</v>
      </c>
      <c r="Q93" s="19">
        <f t="shared" si="9"/>
        <v>2.3653635090646109E-4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103.678</v>
      </c>
      <c r="J94" s="303">
        <v>103.70099999999999</v>
      </c>
      <c r="K94" s="16"/>
      <c r="L94" s="17"/>
      <c r="M94" s="16"/>
      <c r="N94" s="50"/>
      <c r="O94" s="50"/>
      <c r="P94" s="193">
        <v>6734089</v>
      </c>
      <c r="Q94" s="19">
        <f t="shared" si="9"/>
        <v>2.2184069908752228E-4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105.39700000000001</v>
      </c>
      <c r="J95" s="350">
        <v>105.42</v>
      </c>
      <c r="K95" s="16"/>
      <c r="L95" s="17"/>
      <c r="M95" s="16"/>
      <c r="N95" s="50"/>
      <c r="O95" s="50"/>
      <c r="P95" s="193">
        <v>3781346</v>
      </c>
      <c r="Q95" s="19">
        <f t="shared" si="9"/>
        <v>2.1822253005300088E-4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108.44</v>
      </c>
      <c r="J97" s="358">
        <v>108.607</v>
      </c>
      <c r="K97" s="16"/>
      <c r="L97" s="17"/>
      <c r="M97" s="16"/>
      <c r="N97" s="359"/>
      <c r="O97" s="360" t="s">
        <v>79</v>
      </c>
      <c r="P97" s="95">
        <v>9568242</v>
      </c>
      <c r="Q97" s="19">
        <f t="shared" si="9"/>
        <v>1.5400221320546071E-3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58.109000000000002</v>
      </c>
      <c r="J99" s="297">
        <v>58.05</v>
      </c>
      <c r="K99" s="16"/>
      <c r="L99" s="16"/>
      <c r="M99" s="17"/>
      <c r="N99" s="16"/>
      <c r="O99" s="140"/>
      <c r="P99" s="57">
        <v>5334468</v>
      </c>
      <c r="Q99" s="19">
        <f t="shared" si="9"/>
        <v>-1.0153332530245677E-3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88.466999999999999</v>
      </c>
      <c r="J100" s="303">
        <v>88.18</v>
      </c>
      <c r="K100" s="16"/>
      <c r="L100" s="16"/>
      <c r="M100" s="17"/>
      <c r="N100" s="16"/>
      <c r="O100" s="373"/>
      <c r="P100" s="57">
        <v>2055314</v>
      </c>
      <c r="Q100" s="19">
        <f t="shared" si="9"/>
        <v>-3.2441475352390377E-3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18.402000000000001</v>
      </c>
      <c r="J101" s="303">
        <v>18.422999999999998</v>
      </c>
      <c r="K101" s="303"/>
      <c r="L101" s="303"/>
      <c r="M101" s="303"/>
      <c r="N101" s="374"/>
      <c r="O101" s="375"/>
      <c r="P101" s="376">
        <v>1043735</v>
      </c>
      <c r="Q101" s="19">
        <f t="shared" si="9"/>
        <v>1.1411803064882754E-3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275.60199999999998</v>
      </c>
      <c r="J102" s="303">
        <v>275.21600000000001</v>
      </c>
      <c r="K102" s="16"/>
      <c r="L102" s="16"/>
      <c r="M102" s="17"/>
      <c r="N102" s="16"/>
      <c r="O102" s="56"/>
      <c r="P102" s="57">
        <v>13342489</v>
      </c>
      <c r="Q102" s="19">
        <f t="shared" si="9"/>
        <v>-1.4005703877329166E-3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2110.5129999999999</v>
      </c>
      <c r="J103" s="303">
        <v>2108.9290000000001</v>
      </c>
      <c r="K103" s="57"/>
      <c r="M103" s="17"/>
      <c r="N103" s="16"/>
      <c r="O103" s="56"/>
      <c r="P103" s="57">
        <v>2273425</v>
      </c>
      <c r="Q103" s="19">
        <f t="shared" si="9"/>
        <v>-7.5052842602714724E-4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72.698999999999998</v>
      </c>
      <c r="J104" s="303">
        <v>72.766000000000005</v>
      </c>
      <c r="K104" s="16"/>
      <c r="L104" s="16"/>
      <c r="M104" s="17"/>
      <c r="N104" s="16"/>
      <c r="O104" s="140"/>
      <c r="P104" s="57">
        <v>1244967</v>
      </c>
      <c r="Q104" s="19">
        <f t="shared" si="9"/>
        <v>9.2160827521709074E-4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55.942</v>
      </c>
      <c r="J105" s="303">
        <v>55.938000000000002</v>
      </c>
      <c r="K105" s="16"/>
      <c r="L105" s="16"/>
      <c r="M105" s="17"/>
      <c r="N105" s="16"/>
      <c r="O105" s="140"/>
      <c r="P105" s="57">
        <v>1138244</v>
      </c>
      <c r="Q105" s="19">
        <f t="shared" si="9"/>
        <v>-7.1502627721529142E-5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106.239</v>
      </c>
      <c r="J106" s="332">
        <v>105.94</v>
      </c>
      <c r="K106" s="383"/>
      <c r="L106" s="383"/>
      <c r="M106" s="17"/>
      <c r="N106" s="383"/>
      <c r="O106" s="338"/>
      <c r="P106" s="376">
        <v>992559</v>
      </c>
      <c r="Q106" s="19">
        <f t="shared" si="9"/>
        <v>-2.8144090211693123E-3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11.374000000000001</v>
      </c>
      <c r="J108" s="389">
        <v>11.369</v>
      </c>
      <c r="K108" s="16"/>
      <c r="L108" s="17"/>
      <c r="M108" s="16"/>
      <c r="N108" s="88"/>
      <c r="O108" s="140"/>
      <c r="P108" s="170">
        <v>387918</v>
      </c>
      <c r="Q108" s="19">
        <f t="shared" si="9"/>
        <v>-4.3959908563397055E-4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12.821</v>
      </c>
      <c r="J109" s="389">
        <v>12.816000000000001</v>
      </c>
      <c r="K109" s="16"/>
      <c r="L109" s="17"/>
      <c r="M109" s="16"/>
      <c r="N109" s="88"/>
      <c r="O109" s="140"/>
      <c r="P109" s="170">
        <v>1894198</v>
      </c>
      <c r="Q109" s="19">
        <f t="shared" si="9"/>
        <v>-3.89985180563061E-4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14.582000000000001</v>
      </c>
      <c r="J110" s="389">
        <v>14.525</v>
      </c>
      <c r="K110" s="16"/>
      <c r="L110" s="17"/>
      <c r="M110" s="16"/>
      <c r="N110" s="88"/>
      <c r="O110" s="393"/>
      <c r="P110" s="170">
        <v>44649974</v>
      </c>
      <c r="Q110" s="19">
        <f t="shared" si="9"/>
        <v>-3.9089288163489493E-3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12.994</v>
      </c>
      <c r="J111" s="389">
        <v>12.962999999999999</v>
      </c>
      <c r="K111" s="16"/>
      <c r="L111" s="17"/>
      <c r="M111" s="16"/>
      <c r="N111" s="88"/>
      <c r="O111" s="140"/>
      <c r="P111" s="170">
        <v>16620209</v>
      </c>
      <c r="Q111" s="19">
        <f t="shared" si="9"/>
        <v>-2.3857164845313668E-3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148.18</v>
      </c>
      <c r="J112" s="395">
        <v>148.20099999999999</v>
      </c>
      <c r="K112" s="16"/>
      <c r="L112" s="396"/>
      <c r="M112" s="16"/>
      <c r="N112" s="88"/>
      <c r="O112" s="140"/>
      <c r="P112" s="397">
        <v>148302</v>
      </c>
      <c r="Q112" s="19">
        <f t="shared" si="9"/>
        <v>1.4171953030089475E-4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8.6349999999999998</v>
      </c>
      <c r="J113" s="401">
        <v>8.641</v>
      </c>
      <c r="K113" s="16"/>
      <c r="L113" s="17"/>
      <c r="M113" s="16"/>
      <c r="N113" s="88"/>
      <c r="O113" s="402"/>
      <c r="P113" s="170">
        <v>614637</v>
      </c>
      <c r="Q113" s="19">
        <f t="shared" si="9"/>
        <v>6.948465547191925E-4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100.151</v>
      </c>
      <c r="J114" s="389">
        <v>100.352</v>
      </c>
      <c r="K114" s="16"/>
      <c r="L114" s="17"/>
      <c r="M114" s="16"/>
      <c r="N114" s="88"/>
      <c r="O114" s="403"/>
      <c r="P114" s="170">
        <v>170799</v>
      </c>
      <c r="Q114" s="19">
        <f t="shared" si="9"/>
        <v>2.0069694760911786E-3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76.289000000000001</v>
      </c>
      <c r="J115" s="389">
        <v>76.019000000000005</v>
      </c>
      <c r="K115" s="16"/>
      <c r="L115" s="16"/>
      <c r="M115" s="17"/>
      <c r="N115" s="16"/>
      <c r="O115" s="140"/>
      <c r="P115" s="170">
        <v>374090</v>
      </c>
      <c r="Q115" s="19">
        <f t="shared" si="9"/>
        <v>-3.5391734063888111E-3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76.884</v>
      </c>
      <c r="J116" s="401">
        <v>76.561999999999998</v>
      </c>
      <c r="K116" s="16"/>
      <c r="L116" s="16"/>
      <c r="M116" s="17"/>
      <c r="N116" s="16"/>
      <c r="O116" s="56"/>
      <c r="P116" s="170">
        <v>132300</v>
      </c>
      <c r="Q116" s="19">
        <f t="shared" si="9"/>
        <v>-4.1881275688049882E-3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98.638000000000005</v>
      </c>
      <c r="J117" s="401">
        <v>98.536000000000001</v>
      </c>
      <c r="K117" s="412"/>
      <c r="L117" s="413"/>
      <c r="M117" s="412"/>
      <c r="N117" s="414"/>
      <c r="O117" s="403"/>
      <c r="P117" s="170">
        <v>2002654</v>
      </c>
      <c r="Q117" s="19">
        <f t="shared" si="9"/>
        <v>-1.0340842271741506E-3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86.906999999999996</v>
      </c>
      <c r="J118" s="389">
        <v>86.545000000000002</v>
      </c>
      <c r="K118" s="16"/>
      <c r="L118" s="16"/>
      <c r="M118" s="17"/>
      <c r="N118" s="16"/>
      <c r="O118" s="140"/>
      <c r="P118" s="170">
        <v>4859505</v>
      </c>
      <c r="Q118" s="19">
        <f t="shared" si="9"/>
        <v>-4.1653721794561406E-3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9.4179999999999993</v>
      </c>
      <c r="J119" s="401">
        <v>9.4090000000000007</v>
      </c>
      <c r="K119" s="412"/>
      <c r="L119" s="413"/>
      <c r="M119" s="412"/>
      <c r="N119" s="414"/>
      <c r="O119" s="403"/>
      <c r="P119" s="170">
        <v>628799</v>
      </c>
      <c r="Q119" s="19">
        <f t="shared" si="9"/>
        <v>-9.5561690380107939E-4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90.93</v>
      </c>
      <c r="J120" s="389">
        <v>90.441999999999993</v>
      </c>
      <c r="K120" s="419"/>
      <c r="L120" s="420"/>
      <c r="M120" s="421"/>
      <c r="N120" s="420"/>
      <c r="O120" s="422"/>
      <c r="P120" s="423">
        <v>2232194</v>
      </c>
      <c r="Q120" s="19">
        <f t="shared" si="9"/>
        <v>-5.3667656439020531E-3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138.684</v>
      </c>
      <c r="J121" s="429">
        <v>138.27099999999999</v>
      </c>
      <c r="K121" s="419"/>
      <c r="L121" s="420"/>
      <c r="M121" s="421"/>
      <c r="N121" s="420"/>
      <c r="O121" s="422"/>
      <c r="P121" s="423">
        <v>66578155</v>
      </c>
      <c r="Q121" s="19">
        <f t="shared" si="9"/>
        <v>-2.9779931354735291E-3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98.076999999999998</v>
      </c>
      <c r="J123" s="434">
        <v>96.888000000000005</v>
      </c>
      <c r="K123" s="251" t="s">
        <v>90</v>
      </c>
      <c r="M123" s="227">
        <f>+(J123-I123)/I123</f>
        <v>-1.2123127746566402E-2</v>
      </c>
      <c r="O123" s="435" t="s">
        <v>90</v>
      </c>
      <c r="P123" s="170">
        <v>320022</v>
      </c>
      <c r="Q123" s="19">
        <f t="shared" si="9"/>
        <v>-1.2123127746566402E-2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113.452</v>
      </c>
      <c r="J124" s="401">
        <v>112.75700000000001</v>
      </c>
      <c r="K124" s="226" t="s">
        <v>79</v>
      </c>
      <c r="M124" s="227" t="e">
        <f>+(#REF!-I124)/I124</f>
        <v>#REF!</v>
      </c>
      <c r="O124" s="440" t="s">
        <v>79</v>
      </c>
      <c r="P124" s="441">
        <v>757621</v>
      </c>
      <c r="Q124" s="19">
        <f t="shared" si="9"/>
        <v>-6.1259387229841093E-3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114.375</v>
      </c>
      <c r="J125" s="401">
        <v>112.807</v>
      </c>
      <c r="K125" s="226" t="s">
        <v>79</v>
      </c>
      <c r="M125" s="227">
        <f t="shared" ref="M125:M130" si="15">+(J125-I125)/I125</f>
        <v>-1.370928961748632E-2</v>
      </c>
      <c r="O125" s="440" t="s">
        <v>79</v>
      </c>
      <c r="P125" s="57">
        <v>356472</v>
      </c>
      <c r="Q125" s="19">
        <f t="shared" si="9"/>
        <v>-1.370928961748632E-2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186.126</v>
      </c>
      <c r="J126" s="445">
        <v>189.375</v>
      </c>
      <c r="K126" s="230" t="s">
        <v>81</v>
      </c>
      <c r="M126" s="227">
        <f t="shared" si="15"/>
        <v>1.7455916959479036E-2</v>
      </c>
      <c r="O126" s="446" t="s">
        <v>81</v>
      </c>
      <c r="P126" s="397">
        <v>2395400</v>
      </c>
      <c r="Q126" s="19">
        <f t="shared" si="9"/>
        <v>1.7455916959479036E-2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171.97</v>
      </c>
      <c r="J127" s="434">
        <v>173.90799999999999</v>
      </c>
      <c r="K127" s="88" t="s">
        <v>81</v>
      </c>
      <c r="L127" s="16"/>
      <c r="M127" s="17">
        <f t="shared" si="15"/>
        <v>1.1269407454788558E-2</v>
      </c>
      <c r="N127" s="16"/>
      <c r="O127" s="446" t="s">
        <v>81</v>
      </c>
      <c r="P127" s="170">
        <v>2592617</v>
      </c>
      <c r="Q127" s="19">
        <f t="shared" si="9"/>
        <v>1.1269407454788558E-2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165.125</v>
      </c>
      <c r="J128" s="434">
        <v>167.16399999999999</v>
      </c>
      <c r="K128" s="88" t="s">
        <v>81</v>
      </c>
      <c r="L128" s="16"/>
      <c r="M128" s="17">
        <f t="shared" si="15"/>
        <v>1.2348221044663057E-2</v>
      </c>
      <c r="N128" s="16"/>
      <c r="O128" s="447" t="s">
        <v>81</v>
      </c>
      <c r="P128" s="170">
        <v>6691755</v>
      </c>
      <c r="Q128" s="19">
        <f t="shared" si="9"/>
        <v>1.2348221044663057E-2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22.600999999999999</v>
      </c>
      <c r="J129" s="434">
        <v>23.097000000000001</v>
      </c>
      <c r="K129" s="230" t="s">
        <v>81</v>
      </c>
      <c r="M129" s="227">
        <f t="shared" si="15"/>
        <v>2.1945931595947182E-2</v>
      </c>
      <c r="O129" s="446" t="s">
        <v>81</v>
      </c>
      <c r="P129" s="170">
        <v>2956284</v>
      </c>
      <c r="Q129" s="19">
        <f t="shared" si="9"/>
        <v>2.1945931595947182E-2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136.47</v>
      </c>
      <c r="J130" s="434">
        <v>139.38999999999999</v>
      </c>
      <c r="K130" s="230" t="s">
        <v>81</v>
      </c>
      <c r="M130" s="227">
        <f t="shared" si="15"/>
        <v>2.1396643951051422E-2</v>
      </c>
      <c r="O130" s="446" t="s">
        <v>81</v>
      </c>
      <c r="P130" s="170">
        <v>778634</v>
      </c>
      <c r="Q130" s="19">
        <f t="shared" si="9"/>
        <v>2.1396643951051422E-2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137.578</v>
      </c>
      <c r="J131" s="449">
        <v>136.119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323964</v>
      </c>
      <c r="Q131" s="19">
        <f t="shared" si="9"/>
        <v>-1.0604893224207382E-2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5206.6679999999997</v>
      </c>
      <c r="J134" s="401">
        <v>5298.1229999999996</v>
      </c>
      <c r="K134" s="230"/>
      <c r="M134" s="254">
        <f t="shared" si="16"/>
        <v>1.7564976295780705E-2</v>
      </c>
      <c r="O134" s="446" t="s">
        <v>81</v>
      </c>
      <c r="P134" s="246">
        <v>31794033</v>
      </c>
      <c r="Q134" s="19">
        <f t="shared" si="9"/>
        <v>1.7564976295780705E-2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5219.2240000000002</v>
      </c>
      <c r="J135" s="467">
        <v>5351.192</v>
      </c>
      <c r="K135" s="468"/>
      <c r="L135" s="469"/>
      <c r="M135" s="470">
        <f t="shared" si="16"/>
        <v>2.5284984894306098E-2</v>
      </c>
      <c r="N135" s="469"/>
      <c r="O135" s="471" t="s">
        <v>184</v>
      </c>
      <c r="P135" s="518">
        <v>5137145</v>
      </c>
      <c r="Q135" s="19">
        <f t="shared" ref="Q135:Q143" si="17">+(J135-I135)/I135</f>
        <v>2.5284984894306098E-2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86.278000000000006</v>
      </c>
      <c r="J136" s="434">
        <v>85.79</v>
      </c>
      <c r="K136" s="475"/>
      <c r="L136" s="476"/>
      <c r="M136" s="477">
        <f t="shared" si="16"/>
        <v>-5.6561348200004583E-3</v>
      </c>
      <c r="N136" s="476"/>
      <c r="O136" s="435" t="s">
        <v>90</v>
      </c>
      <c r="P136" s="478">
        <v>1191362</v>
      </c>
      <c r="Q136" s="19">
        <f t="shared" si="17"/>
        <v>-5.6561348200004583E-3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4385.1210000000001</v>
      </c>
      <c r="J137" s="480">
        <v>4459.5460000000003</v>
      </c>
      <c r="K137" s="481"/>
      <c r="L137" s="482"/>
      <c r="M137" s="483">
        <f>+(J137-I137)/I137</f>
        <v>1.6972165648336771E-2</v>
      </c>
      <c r="N137" s="482"/>
      <c r="O137" s="471" t="s">
        <v>184</v>
      </c>
      <c r="P137" s="518">
        <v>12847953</v>
      </c>
      <c r="Q137" s="19">
        <f t="shared" si="17"/>
        <v>1.6972165648336771E-2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9.9890000000000008</v>
      </c>
      <c r="J138" s="434">
        <v>10.186999999999999</v>
      </c>
      <c r="K138" s="475"/>
      <c r="L138" s="476"/>
      <c r="M138" s="477">
        <f>+(J138-I138)/I138</f>
        <v>1.9821803984382682E-2</v>
      </c>
      <c r="N138" s="476"/>
      <c r="O138" s="471" t="s">
        <v>184</v>
      </c>
      <c r="P138" s="518">
        <v>2649215</v>
      </c>
      <c r="Q138" s="19">
        <f t="shared" si="17"/>
        <v>1.9821803984382682E-2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159.27099999999999</v>
      </c>
      <c r="J139" s="389">
        <v>160.46</v>
      </c>
      <c r="K139" s="230" t="s">
        <v>81</v>
      </c>
      <c r="M139" s="227" t="e">
        <f>+(#REF!-#REF!)/#REF!</f>
        <v>#REF!</v>
      </c>
      <c r="O139" s="231" t="s">
        <v>81</v>
      </c>
      <c r="P139" s="232">
        <v>30108729</v>
      </c>
      <c r="Q139" s="19">
        <f t="shared" si="17"/>
        <v>7.4652636073109443E-3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125.26900000000001</v>
      </c>
      <c r="J141" s="495">
        <v>125.419</v>
      </c>
      <c r="K141" s="290"/>
      <c r="L141" s="8"/>
      <c r="M141" s="496"/>
      <c r="N141" s="8"/>
      <c r="O141" s="497"/>
      <c r="P141" s="309">
        <v>4132337</v>
      </c>
      <c r="Q141" s="19">
        <f t="shared" si="17"/>
        <v>1.1974231453910501E-3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10339.527</v>
      </c>
      <c r="J143" s="495">
        <v>10495.34</v>
      </c>
      <c r="K143" s="230" t="s">
        <v>81</v>
      </c>
      <c r="M143" s="227">
        <f>+(J143-I143)/I143</f>
        <v>1.50696448686676E-2</v>
      </c>
      <c r="O143" s="446" t="s">
        <v>81</v>
      </c>
      <c r="P143" s="518">
        <v>10286843</v>
      </c>
      <c r="Q143" s="19">
        <f t="shared" si="17"/>
        <v>1.50696448686676E-2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D1:D597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B1" zoomScale="106" zoomScaleNormal="106" zoomScaleSheetLayoutView="100" workbookViewId="0">
      <selection activeCell="T14" sqref="T14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195.316</v>
      </c>
      <c r="J6" s="15">
        <v>195.392</v>
      </c>
      <c r="K6" s="16"/>
      <c r="L6" s="16"/>
      <c r="M6" s="17"/>
      <c r="N6" s="16"/>
      <c r="O6" s="1"/>
      <c r="P6" s="18">
        <v>578890714</v>
      </c>
      <c r="Q6" s="19">
        <f>+(J6-I6)/I6</f>
        <v>3.891130270945207E-4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133.33600000000001</v>
      </c>
      <c r="J7" s="27">
        <v>133.38800000000001</v>
      </c>
      <c r="K7" s="16"/>
      <c r="L7" s="16"/>
      <c r="M7" s="17"/>
      <c r="N7" s="16"/>
      <c r="O7" s="1"/>
      <c r="P7" s="28">
        <v>284696389</v>
      </c>
      <c r="Q7" s="19">
        <f t="shared" ref="Q7:Q70" si="0">+(J7-I7)/I7</f>
        <v>3.8999220015594057E-4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112.029</v>
      </c>
      <c r="J8" s="27">
        <v>112.068</v>
      </c>
      <c r="K8" s="16"/>
      <c r="L8" s="16"/>
      <c r="M8" s="17"/>
      <c r="N8" s="16"/>
      <c r="O8" s="1"/>
      <c r="P8" s="18">
        <v>63336318</v>
      </c>
      <c r="Q8" s="19">
        <f t="shared" si="0"/>
        <v>3.4812414642638496E-4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118.965</v>
      </c>
      <c r="J9" s="27">
        <v>119.017</v>
      </c>
      <c r="K9" s="16"/>
      <c r="L9" s="16"/>
      <c r="M9" s="17"/>
      <c r="N9" s="16"/>
      <c r="P9" s="18">
        <v>118258482</v>
      </c>
      <c r="Q9" s="19">
        <f t="shared" si="0"/>
        <v>4.3710334972464588E-4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116.783</v>
      </c>
      <c r="J10" s="27">
        <v>116.827</v>
      </c>
      <c r="K10" s="16"/>
      <c r="L10" s="16"/>
      <c r="M10" s="17"/>
      <c r="N10" s="16"/>
      <c r="O10" s="42"/>
      <c r="P10" s="43">
        <v>12639004</v>
      </c>
      <c r="Q10" s="19">
        <f t="shared" si="0"/>
        <v>3.7676716645399525E-4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113.9</v>
      </c>
      <c r="J11" s="47">
        <v>113.958</v>
      </c>
      <c r="K11" s="16"/>
      <c r="L11" s="16"/>
      <c r="M11" s="17"/>
      <c r="N11" s="16"/>
      <c r="O11" s="42"/>
      <c r="P11" s="43">
        <v>146011802</v>
      </c>
      <c r="Q11" s="19">
        <f t="shared" si="0"/>
        <v>5.0921861281819775E-4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112.65600000000001</v>
      </c>
      <c r="J12" s="27">
        <v>112.694</v>
      </c>
      <c r="K12" s="16"/>
      <c r="L12" s="17"/>
      <c r="M12" s="16"/>
      <c r="N12" s="50"/>
      <c r="O12" s="50"/>
      <c r="P12" s="51">
        <v>3537586</v>
      </c>
      <c r="Q12" s="19">
        <f t="shared" si="0"/>
        <v>3.3731004118730206E-4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46.046999999999997</v>
      </c>
      <c r="J13" s="55">
        <v>46.061</v>
      </c>
      <c r="K13" s="16"/>
      <c r="L13" s="16"/>
      <c r="M13" s="17"/>
      <c r="N13" s="16"/>
      <c r="O13" s="56"/>
      <c r="P13" s="57">
        <v>34136026</v>
      </c>
      <c r="Q13" s="19">
        <f t="shared" si="0"/>
        <v>3.0403717940371579E-4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32.508000000000003</v>
      </c>
      <c r="J14" s="55">
        <v>32.520000000000003</v>
      </c>
      <c r="K14" s="16"/>
      <c r="L14" s="16"/>
      <c r="M14" s="17"/>
      <c r="N14" s="16"/>
      <c r="O14" s="56"/>
      <c r="P14" s="57">
        <v>5901381</v>
      </c>
      <c r="Q14" s="19">
        <f t="shared" si="0"/>
        <v>3.6913990402363892E-4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110.03400000000001</v>
      </c>
      <c r="J15" s="55">
        <v>110.07899999999999</v>
      </c>
      <c r="K15" s="16"/>
      <c r="L15" s="17"/>
      <c r="M15" s="16"/>
      <c r="N15" s="65"/>
      <c r="O15" s="66"/>
      <c r="P15" s="67">
        <v>68857835</v>
      </c>
      <c r="Q15" s="19">
        <f t="shared" si="0"/>
        <v>4.0896450188112303E-4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17.221</v>
      </c>
      <c r="J17" s="76">
        <v>17.228000000000002</v>
      </c>
      <c r="K17" s="16"/>
      <c r="L17" s="16"/>
      <c r="M17" s="17"/>
      <c r="N17" s="16"/>
      <c r="O17" s="1"/>
      <c r="P17" s="67">
        <v>102966200</v>
      </c>
      <c r="Q17" s="19">
        <f t="shared" si="0"/>
        <v>4.0648045990369024E-4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124.402</v>
      </c>
      <c r="J18" s="55">
        <v>124.435</v>
      </c>
      <c r="K18" s="16"/>
      <c r="L18" s="16"/>
      <c r="M18" s="17"/>
      <c r="N18" s="16"/>
      <c r="O18" s="16"/>
      <c r="P18" s="83">
        <v>1963219</v>
      </c>
      <c r="Q18" s="19">
        <f t="shared" si="0"/>
        <v>2.6526904712143896E-4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1.171</v>
      </c>
      <c r="J19" s="55">
        <v>1.171</v>
      </c>
      <c r="K19" s="51"/>
      <c r="L19" s="88"/>
      <c r="M19" s="17"/>
      <c r="N19" s="16"/>
      <c r="O19" s="36"/>
      <c r="P19" s="18">
        <v>4799523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116.261</v>
      </c>
      <c r="J20" s="94">
        <v>116.295</v>
      </c>
      <c r="K20" s="16"/>
      <c r="L20" s="16"/>
      <c r="M20" s="17"/>
      <c r="N20" s="16"/>
      <c r="O20" s="1"/>
      <c r="P20" s="95">
        <v>22471609</v>
      </c>
      <c r="Q20" s="19">
        <f t="shared" si="0"/>
        <v>2.9244544602236369E-4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11.382999999999999</v>
      </c>
      <c r="J21" s="102">
        <v>11.387</v>
      </c>
      <c r="K21" s="103"/>
      <c r="L21" s="104"/>
      <c r="M21" s="103"/>
      <c r="N21" s="105"/>
      <c r="O21" s="106"/>
      <c r="P21" s="107">
        <v>5103642</v>
      </c>
      <c r="Q21" s="19">
        <f t="shared" si="0"/>
        <v>3.5140121233429993E-4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163.41399999999999</v>
      </c>
      <c r="J22" s="55">
        <v>163.476</v>
      </c>
      <c r="P22" s="95">
        <v>78574226</v>
      </c>
      <c r="Q22" s="19">
        <f t="shared" si="0"/>
        <v>3.7940445739050407E-4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11.385</v>
      </c>
      <c r="J23" s="119">
        <v>11.388999999999999</v>
      </c>
      <c r="K23" s="16"/>
      <c r="L23" s="16"/>
      <c r="M23" s="17"/>
      <c r="N23" s="16"/>
      <c r="O23" s="16"/>
      <c r="P23" s="83">
        <v>732839</v>
      </c>
      <c r="Q23" s="19">
        <f t="shared" si="0"/>
        <v>3.513394817742257E-4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1.804</v>
      </c>
      <c r="J25" s="125">
        <v>1.806</v>
      </c>
      <c r="K25" s="88" t="s">
        <v>48</v>
      </c>
      <c r="L25" s="16"/>
      <c r="M25" s="17">
        <f>+(J25-I25)/I25</f>
        <v>1.1086474501108656E-3</v>
      </c>
      <c r="N25" s="16"/>
      <c r="O25" s="126" t="s">
        <v>49</v>
      </c>
      <c r="P25" s="127">
        <v>4271600</v>
      </c>
      <c r="Q25" s="19">
        <f t="shared" si="0"/>
        <v>1.1086474501108656E-3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62.430999999999997</v>
      </c>
      <c r="J27" s="102">
        <v>62.451999999999998</v>
      </c>
      <c r="K27" s="16"/>
      <c r="L27" s="16"/>
      <c r="M27" s="134"/>
      <c r="N27" s="16"/>
      <c r="O27" s="16"/>
      <c r="P27" s="18">
        <v>1459244</v>
      </c>
      <c r="Q27" s="19">
        <f t="shared" si="0"/>
        <v>3.3637135397480094E-4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130.244</v>
      </c>
      <c r="J28" s="55">
        <v>130.41300000000001</v>
      </c>
      <c r="K28" s="16"/>
      <c r="L28" s="16"/>
      <c r="M28" s="17"/>
      <c r="N28" s="16"/>
      <c r="O28" s="140"/>
      <c r="P28" s="57">
        <v>6212396</v>
      </c>
      <c r="Q28" s="19">
        <f t="shared" si="0"/>
        <v>1.2975645711127664E-3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105.961</v>
      </c>
      <c r="J29" s="146">
        <v>106.316</v>
      </c>
      <c r="K29" s="16"/>
      <c r="L29" s="16"/>
      <c r="M29" s="17"/>
      <c r="N29" s="16"/>
      <c r="O29" s="140"/>
      <c r="P29" s="57">
        <v>546148</v>
      </c>
      <c r="Q29" s="19">
        <f t="shared" si="0"/>
        <v>3.3502892573683148E-3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103.70699999999999</v>
      </c>
      <c r="J30" s="152">
        <v>103.748</v>
      </c>
      <c r="K30" s="16"/>
      <c r="L30" s="16"/>
      <c r="M30" s="153"/>
      <c r="N30" s="16"/>
      <c r="O30" s="154"/>
      <c r="P30" s="67">
        <v>76052720</v>
      </c>
      <c r="Q30" s="19">
        <f t="shared" si="0"/>
        <v>3.953445765474947E-4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131.70599999999999</v>
      </c>
      <c r="J32" s="76">
        <v>131.869</v>
      </c>
      <c r="K32" s="16"/>
      <c r="L32" s="16"/>
      <c r="M32" s="17"/>
      <c r="N32" s="16"/>
      <c r="O32" s="56"/>
      <c r="P32" s="163">
        <v>1145153</v>
      </c>
      <c r="Q32" s="19">
        <f t="shared" si="0"/>
        <v>1.2376049686423621E-3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505.65499999999997</v>
      </c>
      <c r="J33" s="55">
        <v>506.05599999999998</v>
      </c>
      <c r="K33" s="16"/>
      <c r="L33" s="16"/>
      <c r="M33" s="17"/>
      <c r="N33" s="16"/>
      <c r="O33" s="169"/>
      <c r="P33" s="170">
        <v>1073346</v>
      </c>
      <c r="Q33" s="19">
        <f t="shared" si="0"/>
        <v>7.9303082140987525E-4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124.93899999999999</v>
      </c>
      <c r="J34" s="55">
        <v>125.65900000000001</v>
      </c>
      <c r="K34" s="16"/>
      <c r="L34" s="16"/>
      <c r="M34" s="17"/>
      <c r="N34" s="16"/>
      <c r="O34" s="174"/>
      <c r="P34" s="170">
        <v>743273</v>
      </c>
      <c r="Q34" s="19">
        <f t="shared" si="0"/>
        <v>5.7628122523792659E-3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120.758</v>
      </c>
      <c r="J35" s="27">
        <v>120.78400000000001</v>
      </c>
      <c r="K35" s="16"/>
      <c r="L35" s="16"/>
      <c r="M35" s="17"/>
      <c r="N35" s="16"/>
      <c r="P35" s="170">
        <v>197361</v>
      </c>
      <c r="Q35" s="19">
        <f t="shared" si="0"/>
        <v>2.1530664635063896E-4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125.688</v>
      </c>
      <c r="J36" s="27">
        <v>125.727</v>
      </c>
      <c r="K36" s="16"/>
      <c r="L36" s="16"/>
      <c r="M36" s="17"/>
      <c r="N36" s="16"/>
      <c r="O36" s="174"/>
      <c r="P36" s="170">
        <v>129373</v>
      </c>
      <c r="Q36" s="19">
        <f t="shared" si="0"/>
        <v>3.1029215199542898E-4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107.465</v>
      </c>
      <c r="J37" s="27">
        <v>107.497</v>
      </c>
      <c r="K37" s="16"/>
      <c r="L37" s="16"/>
      <c r="M37" s="17"/>
      <c r="N37" s="16"/>
      <c r="O37" s="174"/>
      <c r="P37" s="170">
        <v>122332</v>
      </c>
      <c r="Q37" s="19">
        <f t="shared" si="0"/>
        <v>2.9777136742191853E-4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98.165999999999997</v>
      </c>
      <c r="J38" s="27">
        <v>98.406000000000006</v>
      </c>
      <c r="K38" s="16"/>
      <c r="L38" s="16"/>
      <c r="M38" s="17"/>
      <c r="N38" s="16"/>
      <c r="O38" s="140"/>
      <c r="P38" s="186">
        <v>131569</v>
      </c>
      <c r="Q38" s="19">
        <f t="shared" si="0"/>
        <v>2.4448383350651865E-3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165.74700000000001</v>
      </c>
      <c r="J39" s="27">
        <v>165.721</v>
      </c>
      <c r="K39" s="16"/>
      <c r="L39" s="16"/>
      <c r="M39" s="17"/>
      <c r="N39" s="16"/>
      <c r="O39" s="140"/>
      <c r="P39" s="170">
        <v>526496</v>
      </c>
      <c r="Q39" s="19">
        <f t="shared" si="0"/>
        <v>-1.5686558429419813E-4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91.423000000000002</v>
      </c>
      <c r="J40" s="27">
        <v>92.132000000000005</v>
      </c>
      <c r="K40" s="16"/>
      <c r="L40" s="17"/>
      <c r="M40" s="16"/>
      <c r="N40" s="189"/>
      <c r="O40" s="189"/>
      <c r="P40" s="190">
        <v>959643</v>
      </c>
      <c r="Q40" s="19">
        <f t="shared" si="0"/>
        <v>7.7551600800674142E-3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120.82599999999999</v>
      </c>
      <c r="J41" s="55">
        <v>120.88500000000001</v>
      </c>
      <c r="K41" s="16"/>
      <c r="L41" s="17"/>
      <c r="M41" s="16"/>
      <c r="N41" s="65"/>
      <c r="O41" s="65"/>
      <c r="P41" s="190">
        <v>40257095</v>
      </c>
      <c r="Q41" s="19">
        <f t="shared" si="0"/>
        <v>4.8830549716130395E-4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160.04400000000001</v>
      </c>
      <c r="J42" s="27">
        <v>159.458</v>
      </c>
      <c r="K42" s="16"/>
      <c r="L42" s="16"/>
      <c r="M42" s="17"/>
      <c r="N42" s="16"/>
      <c r="O42" s="195"/>
      <c r="P42" s="170">
        <v>640064</v>
      </c>
      <c r="Q42" s="19">
        <f t="shared" si="0"/>
        <v>-3.661493089400494E-3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142.874</v>
      </c>
      <c r="J43" s="27">
        <v>143.018</v>
      </c>
      <c r="K43" s="16"/>
      <c r="L43" s="16"/>
      <c r="M43" s="17"/>
      <c r="N43" s="16"/>
      <c r="O43" s="195"/>
      <c r="P43" s="170">
        <v>574076</v>
      </c>
      <c r="Q43" s="19">
        <f t="shared" si="0"/>
        <v>1.0078810700337743E-3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92.028999999999996</v>
      </c>
      <c r="J44" s="27">
        <v>92.382000000000005</v>
      </c>
      <c r="K44" s="16"/>
      <c r="L44" s="16"/>
      <c r="M44" s="17"/>
      <c r="N44" s="16"/>
      <c r="O44" s="204"/>
      <c r="P44" s="205">
        <v>242318</v>
      </c>
      <c r="Q44" s="19">
        <f t="shared" si="0"/>
        <v>3.8357474274414442E-3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21.058</v>
      </c>
      <c r="J45" s="211">
        <v>21.149000000000001</v>
      </c>
      <c r="K45" s="16"/>
      <c r="L45" s="17"/>
      <c r="M45" s="16"/>
      <c r="N45" s="65"/>
      <c r="O45" s="65"/>
      <c r="P45" s="212">
        <v>42860733</v>
      </c>
      <c r="Q45" s="19">
        <f t="shared" si="0"/>
        <v>4.3213980434989594E-3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88.924000000000007</v>
      </c>
      <c r="J46" s="211">
        <v>89.13</v>
      </c>
      <c r="K46" s="16"/>
      <c r="L46" s="17"/>
      <c r="M46" s="16"/>
      <c r="N46" s="65"/>
      <c r="O46" s="65"/>
      <c r="P46" s="212">
        <v>338694</v>
      </c>
      <c r="Q46" s="19">
        <f t="shared" si="0"/>
        <v>2.316584948945041E-3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2115.6909999999998</v>
      </c>
      <c r="J48" s="225">
        <v>2111.91</v>
      </c>
      <c r="K48" s="226" t="s">
        <v>79</v>
      </c>
      <c r="M48" s="227">
        <f t="shared" ref="M48" si="4">+(J48-I48)/I48</f>
        <v>-1.7871229777883205E-3</v>
      </c>
      <c r="O48" s="228" t="s">
        <v>79</v>
      </c>
      <c r="P48" s="95">
        <v>9455022</v>
      </c>
      <c r="Q48" s="19">
        <f t="shared" si="0"/>
        <v>-1.7871229777883205E-3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123.259</v>
      </c>
      <c r="J49" s="27">
        <v>122.416</v>
      </c>
      <c r="K49" s="230" t="s">
        <v>81</v>
      </c>
      <c r="M49" s="227" t="e">
        <f>+(#REF!-#REF!)/#REF!</f>
        <v>#REF!</v>
      </c>
      <c r="O49" s="231" t="s">
        <v>81</v>
      </c>
      <c r="P49" s="232">
        <v>61207849</v>
      </c>
      <c r="Q49" s="19">
        <f t="shared" si="0"/>
        <v>-6.8392571739183628E-3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195.923</v>
      </c>
      <c r="J50" s="27">
        <v>194.381</v>
      </c>
      <c r="K50" s="230" t="s">
        <v>81</v>
      </c>
      <c r="M50" s="227" t="e">
        <f>+(#REF!-#REF!)/#REF!</f>
        <v>#REF!</v>
      </c>
      <c r="O50" s="231" t="s">
        <v>81</v>
      </c>
      <c r="P50" s="232">
        <v>2110784</v>
      </c>
      <c r="Q50" s="19">
        <f t="shared" si="0"/>
        <v>-7.8704388969135907E-3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17.113</v>
      </c>
      <c r="J51" s="27">
        <v>16.914999999999999</v>
      </c>
      <c r="K51" s="230" t="s">
        <v>81</v>
      </c>
      <c r="M51" s="227" t="e">
        <f>+(#REF!-#REF!)/#REF!</f>
        <v>#REF!</v>
      </c>
      <c r="O51" s="231" t="s">
        <v>81</v>
      </c>
      <c r="P51" s="193">
        <v>4815640</v>
      </c>
      <c r="Q51" s="19">
        <f t="shared" si="0"/>
        <v>-1.1570151346929259E-2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2.8260000000000001</v>
      </c>
      <c r="J52" s="102">
        <v>2.798</v>
      </c>
      <c r="K52" s="230"/>
      <c r="M52" s="227">
        <f t="shared" ref="M52:M53" si="6">+(J52-I52)/I52</f>
        <v>-9.9079971691436747E-3</v>
      </c>
      <c r="O52" s="235" t="s">
        <v>48</v>
      </c>
      <c r="P52" s="232">
        <v>10326094</v>
      </c>
      <c r="Q52" s="19">
        <f t="shared" si="0"/>
        <v>-9.9079971691436747E-3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2.5289999999999999</v>
      </c>
      <c r="J53" s="27">
        <v>2.512</v>
      </c>
      <c r="K53" s="236" t="s">
        <v>48</v>
      </c>
      <c r="M53" s="227">
        <f t="shared" si="6"/>
        <v>-6.7220245156187838E-3</v>
      </c>
      <c r="O53" s="237" t="s">
        <v>48</v>
      </c>
      <c r="P53" s="238">
        <v>9367745</v>
      </c>
      <c r="Q53" s="19">
        <f t="shared" si="0"/>
        <v>-6.7220245156187838E-3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68.551000000000002</v>
      </c>
      <c r="J54" s="244">
        <v>65.489999999999995</v>
      </c>
      <c r="K54" s="230" t="s">
        <v>81</v>
      </c>
      <c r="M54" s="227">
        <f>+(J54-I54)/I54</f>
        <v>-4.4652886172338944E-2</v>
      </c>
      <c r="O54" s="245" t="s">
        <v>88</v>
      </c>
      <c r="P54" s="246">
        <v>65490</v>
      </c>
      <c r="Q54" s="19">
        <f t="shared" si="0"/>
        <v>-4.4652886172338944E-2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1.2010000000000001</v>
      </c>
      <c r="J55" s="250">
        <v>1.1839999999999999</v>
      </c>
      <c r="K55" s="251" t="s">
        <v>90</v>
      </c>
      <c r="M55" s="227" t="e">
        <f>+(#REF!-I55)/I55</f>
        <v>#REF!</v>
      </c>
      <c r="O55" s="252" t="s">
        <v>90</v>
      </c>
      <c r="P55" s="238">
        <v>2235563</v>
      </c>
      <c r="Q55" s="19">
        <f t="shared" si="0"/>
        <v>-1.4154870940882702E-2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1.2589999999999999</v>
      </c>
      <c r="J56" s="250">
        <v>1.26</v>
      </c>
      <c r="K56" s="251"/>
      <c r="M56" s="254">
        <f t="shared" ref="M56:M63" si="7">+(J56-I56)/I56</f>
        <v>7.9428117553622876E-4</v>
      </c>
      <c r="O56" s="252" t="s">
        <v>90</v>
      </c>
      <c r="P56" s="238">
        <v>768239</v>
      </c>
      <c r="Q56" s="19">
        <f t="shared" si="0"/>
        <v>7.9428117553622876E-4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1.1930000000000001</v>
      </c>
      <c r="J57" s="211">
        <v>1.1870000000000001</v>
      </c>
      <c r="K57" s="251"/>
      <c r="M57" s="254">
        <f t="shared" si="7"/>
        <v>-5.02933780385583E-3</v>
      </c>
      <c r="O57" s="252" t="s">
        <v>90</v>
      </c>
      <c r="P57" s="57">
        <v>705648</v>
      </c>
      <c r="Q57" s="19">
        <f t="shared" si="0"/>
        <v>-5.02933780385583E-3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1.1579999999999999</v>
      </c>
      <c r="J58" s="55">
        <v>1.151</v>
      </c>
      <c r="K58" s="251"/>
      <c r="M58" s="254">
        <f t="shared" si="7"/>
        <v>-6.0449050086354887E-3</v>
      </c>
      <c r="O58" s="252" t="s">
        <v>90</v>
      </c>
      <c r="P58" s="57">
        <v>681098</v>
      </c>
      <c r="Q58" s="19">
        <f t="shared" si="0"/>
        <v>-6.0449050086354887E-3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113.67400000000001</v>
      </c>
      <c r="J59" s="102">
        <v>112.203</v>
      </c>
      <c r="K59" s="251"/>
      <c r="M59" s="254">
        <f t="shared" si="7"/>
        <v>-1.2940514101729538E-2</v>
      </c>
      <c r="O59" s="258" t="s">
        <v>81</v>
      </c>
      <c r="P59" s="238">
        <v>16228927</v>
      </c>
      <c r="Q59" s="19">
        <f t="shared" si="0"/>
        <v>-1.2940514101729538E-2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131.59800000000001</v>
      </c>
      <c r="J60" s="264">
        <v>131.21899999999999</v>
      </c>
      <c r="K60" s="251"/>
      <c r="M60" s="254">
        <f t="shared" si="7"/>
        <v>-2.8799829784648631E-3</v>
      </c>
      <c r="O60" s="258" t="s">
        <v>81</v>
      </c>
      <c r="P60" s="238">
        <v>99333</v>
      </c>
      <c r="Q60" s="19">
        <f t="shared" si="0"/>
        <v>-2.8799829784648631E-3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1118.232</v>
      </c>
      <c r="J61" s="27">
        <v>1103.6110000000001</v>
      </c>
      <c r="K61" s="251"/>
      <c r="M61" s="254" t="e">
        <f>+(I61-#REF!)/#REF!</f>
        <v>#REF!</v>
      </c>
      <c r="O61" s="228" t="s">
        <v>79</v>
      </c>
      <c r="P61" s="238">
        <v>5518056</v>
      </c>
      <c r="Q61" s="19">
        <f t="shared" si="0"/>
        <v>-1.3075104271743134E-2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12.849</v>
      </c>
      <c r="J62" s="264">
        <v>12.727</v>
      </c>
      <c r="K62" s="251"/>
      <c r="M62" s="254">
        <f t="shared" ref="M62" si="8">+(J62-I62)/I62</f>
        <v>-9.4949023270293319E-3</v>
      </c>
      <c r="O62" s="258" t="s">
        <v>81</v>
      </c>
      <c r="P62" s="267">
        <v>6530845</v>
      </c>
      <c r="Q62" s="19">
        <f t="shared" si="0"/>
        <v>-9.4949023270293319E-3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9.8290000000000006</v>
      </c>
      <c r="J63" s="274">
        <v>9.6609999999999996</v>
      </c>
      <c r="K63" s="275"/>
      <c r="L63" s="276"/>
      <c r="M63" s="277">
        <f t="shared" si="7"/>
        <v>-1.7092277952996341E-2</v>
      </c>
      <c r="N63" s="276"/>
      <c r="O63" s="278" t="s">
        <v>81</v>
      </c>
      <c r="P63" s="267">
        <v>25254501</v>
      </c>
      <c r="Q63" s="19">
        <f t="shared" si="0"/>
        <v>-1.7092277952996341E-2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82.757999999999996</v>
      </c>
      <c r="J65" s="288">
        <v>83.436000000000007</v>
      </c>
      <c r="K65" s="16"/>
      <c r="L65" s="16"/>
      <c r="M65" s="17"/>
      <c r="N65" s="16"/>
      <c r="O65" s="140"/>
      <c r="P65" s="289">
        <v>1263813</v>
      </c>
      <c r="Q65" s="19">
        <f t="shared" si="0"/>
        <v>8.1925614442109711E-3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107.58</v>
      </c>
      <c r="J71" s="297">
        <v>107.61799999999999</v>
      </c>
      <c r="K71" s="16"/>
      <c r="L71" s="17"/>
      <c r="M71" s="16"/>
      <c r="N71" s="298"/>
      <c r="O71" s="298"/>
      <c r="P71" s="238">
        <v>71382305</v>
      </c>
      <c r="Q71" s="19">
        <f t="shared" ref="Q71:Q134" si="9">+(J71-I71)/I71</f>
        <v>3.532255065997091E-4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99.414000000000001</v>
      </c>
      <c r="J72" s="303">
        <v>99.441000000000003</v>
      </c>
      <c r="K72" s="16"/>
      <c r="L72" s="17"/>
      <c r="M72" s="16"/>
      <c r="N72" s="304"/>
      <c r="O72" s="304"/>
      <c r="P72" s="51">
        <v>86069310</v>
      </c>
      <c r="Q72" s="19">
        <f t="shared" si="9"/>
        <v>2.7159152634438833E-4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105.876</v>
      </c>
      <c r="J73" s="303">
        <v>105.92</v>
      </c>
      <c r="K73" s="16"/>
      <c r="L73" s="17"/>
      <c r="M73" s="16"/>
      <c r="N73" s="304"/>
      <c r="O73" s="304"/>
      <c r="P73" s="51">
        <v>49398894</v>
      </c>
      <c r="Q73" s="19">
        <f t="shared" si="9"/>
        <v>4.1558049038494964E-4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103.04</v>
      </c>
      <c r="J74" s="303">
        <v>103.08199999999999</v>
      </c>
      <c r="K74" s="16"/>
      <c r="L74" s="17"/>
      <c r="M74" s="16"/>
      <c r="N74" s="307"/>
      <c r="O74" s="307"/>
      <c r="P74" s="51">
        <v>145530434</v>
      </c>
      <c r="Q74" s="19">
        <f t="shared" si="9"/>
        <v>4.0760869565205143E-4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104.645</v>
      </c>
      <c r="J75" s="303">
        <v>104.703</v>
      </c>
      <c r="K75" s="16"/>
      <c r="L75" s="17"/>
      <c r="M75" s="16"/>
      <c r="N75" s="65"/>
      <c r="O75" s="65"/>
      <c r="P75" s="51">
        <v>112498181</v>
      </c>
      <c r="Q75" s="19">
        <f t="shared" si="9"/>
        <v>5.5425486167525384E-4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107.59</v>
      </c>
      <c r="J76" s="303">
        <v>107.629</v>
      </c>
      <c r="K76" s="16"/>
      <c r="L76" s="17"/>
      <c r="M76" s="16"/>
      <c r="N76" s="50"/>
      <c r="O76" s="50"/>
      <c r="P76" s="51">
        <v>43803176</v>
      </c>
      <c r="Q76" s="19">
        <f t="shared" si="9"/>
        <v>3.6248722000187261E-4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104.364</v>
      </c>
      <c r="J77" s="303">
        <v>104.405</v>
      </c>
      <c r="K77" s="16"/>
      <c r="L77" s="17"/>
      <c r="M77" s="16"/>
      <c r="N77" s="65"/>
      <c r="O77" s="65"/>
      <c r="P77" s="51">
        <v>299733172</v>
      </c>
      <c r="Q77" s="19">
        <f t="shared" si="9"/>
        <v>3.928557740216628E-4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101.604</v>
      </c>
      <c r="J78" s="303">
        <v>101.64100000000001</v>
      </c>
      <c r="K78" s="16"/>
      <c r="L78" s="17"/>
      <c r="M78" s="16"/>
      <c r="N78" s="298"/>
      <c r="O78" s="298"/>
      <c r="P78" s="309">
        <v>166200924</v>
      </c>
      <c r="Q78" s="19">
        <f t="shared" si="9"/>
        <v>3.6415889138228949E-4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102.31699999999999</v>
      </c>
      <c r="J79" s="303">
        <v>102.331</v>
      </c>
      <c r="K79" s="16"/>
      <c r="L79" s="17"/>
      <c r="M79" s="16"/>
      <c r="N79" s="298"/>
      <c r="O79" s="298"/>
      <c r="P79" s="309">
        <v>2402936</v>
      </c>
      <c r="Q79" s="19">
        <f t="shared" si="9"/>
        <v>1.3682965685086549E-4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105.223</v>
      </c>
      <c r="J80" s="303">
        <v>105.26300000000001</v>
      </c>
      <c r="K80" s="16"/>
      <c r="L80" s="17"/>
      <c r="M80" s="16"/>
      <c r="N80" s="42"/>
      <c r="O80" s="42"/>
      <c r="P80" s="43">
        <v>23171946</v>
      </c>
      <c r="Q80" s="19">
        <f t="shared" si="9"/>
        <v>3.8014502532722174E-4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107.134</v>
      </c>
      <c r="J81" s="303">
        <v>107.18600000000001</v>
      </c>
      <c r="K81" s="16"/>
      <c r="L81" s="17"/>
      <c r="M81" s="16"/>
      <c r="N81" s="50"/>
      <c r="O81" s="50"/>
      <c r="P81" s="267">
        <v>74529668</v>
      </c>
      <c r="Q81" s="19">
        <f t="shared" si="9"/>
        <v>4.8537345753921917E-4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104.255</v>
      </c>
      <c r="J82" s="303">
        <v>104.289</v>
      </c>
      <c r="K82" s="8"/>
      <c r="L82" s="311"/>
      <c r="M82" s="8"/>
      <c r="N82" s="312"/>
      <c r="O82" s="312"/>
      <c r="P82" s="309">
        <v>98055126</v>
      </c>
      <c r="Q82" s="19">
        <f t="shared" si="9"/>
        <v>3.2612344731673329E-4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103.52200000000001</v>
      </c>
      <c r="J83" s="303">
        <v>103.554</v>
      </c>
      <c r="K83" s="16"/>
      <c r="L83" s="17"/>
      <c r="M83" s="16"/>
      <c r="N83" s="65"/>
      <c r="O83" s="65"/>
      <c r="P83" s="193">
        <v>13634770</v>
      </c>
      <c r="Q83" s="19">
        <f t="shared" si="9"/>
        <v>3.0911303877433272E-4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103.21</v>
      </c>
      <c r="J84" s="303">
        <v>103.251</v>
      </c>
      <c r="K84" s="16"/>
      <c r="L84" s="17"/>
      <c r="M84" s="16"/>
      <c r="N84" s="189"/>
      <c r="O84" s="189"/>
      <c r="P84" s="193">
        <v>494661967</v>
      </c>
      <c r="Q84" s="19">
        <f t="shared" si="9"/>
        <v>3.9724832865043147E-4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103.16800000000001</v>
      </c>
      <c r="J85" s="303">
        <v>103.2</v>
      </c>
      <c r="K85" s="16"/>
      <c r="L85" s="17"/>
      <c r="M85" s="16"/>
      <c r="N85" s="50"/>
      <c r="O85" s="50"/>
      <c r="P85" s="193">
        <v>7965928</v>
      </c>
      <c r="Q85" s="19">
        <f t="shared" si="9"/>
        <v>3.1017369727043726E-4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102.393</v>
      </c>
      <c r="J86" s="303">
        <v>102.434</v>
      </c>
      <c r="K86" s="16"/>
      <c r="L86" s="17"/>
      <c r="M86" s="16"/>
      <c r="N86" s="189"/>
      <c r="O86" s="189"/>
      <c r="P86" s="190">
        <v>98779738</v>
      </c>
      <c r="Q86" s="19">
        <f t="shared" si="9"/>
        <v>4.0041799732400471E-4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105.474</v>
      </c>
      <c r="J87" s="322">
        <v>105.511</v>
      </c>
      <c r="K87" s="16"/>
      <c r="L87" s="17"/>
      <c r="M87" s="16"/>
      <c r="N87" s="65"/>
      <c r="O87" s="189"/>
      <c r="P87" s="193">
        <v>1895825</v>
      </c>
      <c r="Q87" s="19">
        <f t="shared" si="9"/>
        <v>3.5079735290206046E-4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102.566</v>
      </c>
      <c r="J88" s="303">
        <v>102.60899999999999</v>
      </c>
      <c r="K88" s="16"/>
      <c r="L88" s="17"/>
      <c r="M88" s="16"/>
      <c r="N88" s="50"/>
      <c r="O88" s="50"/>
      <c r="P88" s="323">
        <v>238870358</v>
      </c>
      <c r="Q88" s="19">
        <f t="shared" si="9"/>
        <v>4.1924224401840917E-4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102.1</v>
      </c>
      <c r="J89" s="303">
        <v>102.121</v>
      </c>
      <c r="K89" s="16"/>
      <c r="L89" s="17"/>
      <c r="M89" s="16"/>
      <c r="N89" s="50"/>
      <c r="O89" s="50"/>
      <c r="P89" s="323">
        <v>7700248</v>
      </c>
      <c r="Q89" s="19">
        <f t="shared" si="9"/>
        <v>2.0568070519099704E-4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105.575</v>
      </c>
      <c r="J90" s="327">
        <v>105.608</v>
      </c>
      <c r="K90" s="16"/>
      <c r="L90" s="17"/>
      <c r="M90" s="16"/>
      <c r="N90" s="65"/>
      <c r="O90" s="65"/>
      <c r="P90" s="323">
        <v>30330670</v>
      </c>
      <c r="Q90" s="19">
        <f t="shared" si="9"/>
        <v>3.1257399952641489E-4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101.765</v>
      </c>
      <c r="J91" s="332">
        <v>101.797</v>
      </c>
      <c r="K91" s="16"/>
      <c r="L91" s="17"/>
      <c r="M91" s="16"/>
      <c r="N91" s="50"/>
      <c r="O91" s="50"/>
      <c r="P91" s="323">
        <v>84039973</v>
      </c>
      <c r="Q91" s="19">
        <f t="shared" si="9"/>
        <v>3.144499582370803E-4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105.717</v>
      </c>
      <c r="J93" s="337">
        <v>105.754</v>
      </c>
      <c r="L93" s="227"/>
      <c r="M93" s="1"/>
      <c r="N93" s="338"/>
      <c r="O93" s="338"/>
      <c r="P93" s="339">
        <v>2905722</v>
      </c>
      <c r="Q93" s="19">
        <f t="shared" si="9"/>
        <v>3.4999101374429977E-4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103.70099999999999</v>
      </c>
      <c r="J94" s="303">
        <v>103.73399999999999</v>
      </c>
      <c r="K94" s="16"/>
      <c r="L94" s="17"/>
      <c r="M94" s="16"/>
      <c r="N94" s="50"/>
      <c r="O94" s="50"/>
      <c r="P94" s="193">
        <v>6737450</v>
      </c>
      <c r="Q94" s="19">
        <f t="shared" si="9"/>
        <v>3.1822258223162029E-4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105.42</v>
      </c>
      <c r="J95" s="350">
        <v>105.458</v>
      </c>
      <c r="K95" s="16"/>
      <c r="L95" s="17"/>
      <c r="M95" s="16"/>
      <c r="N95" s="50"/>
      <c r="O95" s="50"/>
      <c r="P95" s="193">
        <v>0.14005187106335679</v>
      </c>
      <c r="Q95" s="19">
        <f t="shared" si="9"/>
        <v>3.6046291026367577E-4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108.44</v>
      </c>
      <c r="J97" s="358">
        <v>108.607</v>
      </c>
      <c r="K97" s="16"/>
      <c r="L97" s="17"/>
      <c r="M97" s="16"/>
      <c r="N97" s="359"/>
      <c r="O97" s="360" t="s">
        <v>79</v>
      </c>
      <c r="P97" s="95">
        <v>9568242</v>
      </c>
      <c r="Q97" s="19">
        <f t="shared" si="9"/>
        <v>1.5400221320546071E-3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58.05</v>
      </c>
      <c r="J99" s="297">
        <v>58.280999999999999</v>
      </c>
      <c r="K99" s="16"/>
      <c r="L99" s="16"/>
      <c r="M99" s="17"/>
      <c r="N99" s="16"/>
      <c r="O99" s="140"/>
      <c r="P99" s="57">
        <v>5355718</v>
      </c>
      <c r="Q99" s="19">
        <f t="shared" si="9"/>
        <v>3.979328165374706E-3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88.18</v>
      </c>
      <c r="J100" s="303">
        <v>88.444999999999993</v>
      </c>
      <c r="K100" s="16"/>
      <c r="L100" s="16"/>
      <c r="M100" s="17"/>
      <c r="N100" s="16"/>
      <c r="O100" s="373"/>
      <c r="P100" s="57">
        <v>2061494</v>
      </c>
      <c r="Q100" s="19">
        <f t="shared" si="9"/>
        <v>3.0052166024040184E-3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18.422999999999998</v>
      </c>
      <c r="J101" s="303">
        <v>18.440000000000001</v>
      </c>
      <c r="K101" s="303"/>
      <c r="L101" s="303"/>
      <c r="M101" s="303"/>
      <c r="N101" s="374"/>
      <c r="O101" s="375"/>
      <c r="P101" s="376">
        <v>1044703</v>
      </c>
      <c r="Q101" s="19">
        <f t="shared" si="9"/>
        <v>9.2275959398594224E-4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275.21600000000001</v>
      </c>
      <c r="J102" s="303">
        <v>276.25599999999997</v>
      </c>
      <c r="K102" s="16"/>
      <c r="L102" s="16"/>
      <c r="M102" s="17"/>
      <c r="N102" s="16"/>
      <c r="O102" s="56"/>
      <c r="P102" s="57">
        <v>13392900</v>
      </c>
      <c r="Q102" s="19">
        <f t="shared" si="9"/>
        <v>3.778850066856446E-3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2108.9290000000001</v>
      </c>
      <c r="J103" s="303">
        <v>2109.04</v>
      </c>
      <c r="K103" s="57"/>
      <c r="M103" s="17"/>
      <c r="N103" s="16"/>
      <c r="O103" s="56"/>
      <c r="P103" s="57">
        <v>2273545</v>
      </c>
      <c r="Q103" s="19">
        <f t="shared" si="9"/>
        <v>5.2633350861919158E-5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72.766000000000005</v>
      </c>
      <c r="J104" s="303">
        <v>72.947000000000003</v>
      </c>
      <c r="K104" s="16"/>
      <c r="L104" s="16"/>
      <c r="M104" s="17"/>
      <c r="N104" s="16"/>
      <c r="O104" s="140"/>
      <c r="P104" s="57">
        <v>1248058</v>
      </c>
      <c r="Q104" s="19">
        <f t="shared" si="9"/>
        <v>2.4874254459499954E-3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55.938000000000002</v>
      </c>
      <c r="J105" s="303">
        <v>55.968000000000004</v>
      </c>
      <c r="K105" s="16"/>
      <c r="L105" s="16"/>
      <c r="M105" s="17"/>
      <c r="N105" s="16"/>
      <c r="O105" s="140"/>
      <c r="P105" s="57">
        <v>1138847</v>
      </c>
      <c r="Q105" s="19">
        <f t="shared" si="9"/>
        <v>5.3630805534701158E-4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105.94</v>
      </c>
      <c r="J106" s="332">
        <v>106.107</v>
      </c>
      <c r="K106" s="383"/>
      <c r="L106" s="383"/>
      <c r="M106" s="17"/>
      <c r="N106" s="383"/>
      <c r="O106" s="338"/>
      <c r="P106" s="376">
        <v>994125</v>
      </c>
      <c r="Q106" s="19">
        <f t="shared" si="9"/>
        <v>1.5763639796111156E-3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11.369</v>
      </c>
      <c r="J108" s="389">
        <v>11.407</v>
      </c>
      <c r="K108" s="16"/>
      <c r="L108" s="17"/>
      <c r="M108" s="16"/>
      <c r="N108" s="88"/>
      <c r="O108" s="140"/>
      <c r="P108" s="170">
        <v>389213</v>
      </c>
      <c r="Q108" s="19">
        <f t="shared" si="9"/>
        <v>3.3424223766382495E-3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12.816000000000001</v>
      </c>
      <c r="J109" s="389">
        <v>12.856</v>
      </c>
      <c r="K109" s="16"/>
      <c r="L109" s="17"/>
      <c r="M109" s="16"/>
      <c r="N109" s="88"/>
      <c r="O109" s="140"/>
      <c r="P109" s="170">
        <v>1900189</v>
      </c>
      <c r="Q109" s="19">
        <f t="shared" si="9"/>
        <v>3.1210986267165377E-3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14.525</v>
      </c>
      <c r="J110" s="389">
        <v>14.627000000000001</v>
      </c>
      <c r="K110" s="16"/>
      <c r="L110" s="17"/>
      <c r="M110" s="16"/>
      <c r="N110" s="88"/>
      <c r="O110" s="393"/>
      <c r="P110" s="170">
        <v>44904988</v>
      </c>
      <c r="Q110" s="19">
        <f t="shared" si="9"/>
        <v>7.0223752151463209E-3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12.962999999999999</v>
      </c>
      <c r="J111" s="389">
        <v>13.058999999999999</v>
      </c>
      <c r="K111" s="16"/>
      <c r="L111" s="17"/>
      <c r="M111" s="16"/>
      <c r="N111" s="88"/>
      <c r="O111" s="140"/>
      <c r="P111" s="170">
        <v>16743084</v>
      </c>
      <c r="Q111" s="19">
        <f t="shared" si="9"/>
        <v>7.4056931265910741E-3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148.20099999999999</v>
      </c>
      <c r="J112" s="395">
        <v>148.16300000000001</v>
      </c>
      <c r="K112" s="16"/>
      <c r="L112" s="396"/>
      <c r="M112" s="16"/>
      <c r="N112" s="88"/>
      <c r="O112" s="140"/>
      <c r="P112" s="397">
        <v>148164</v>
      </c>
      <c r="Q112" s="19">
        <f t="shared" si="9"/>
        <v>-2.5640852625813924E-4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8.641</v>
      </c>
      <c r="J113" s="401">
        <v>8.6829999999999998</v>
      </c>
      <c r="K113" s="16"/>
      <c r="L113" s="17"/>
      <c r="M113" s="16"/>
      <c r="N113" s="88"/>
      <c r="O113" s="402"/>
      <c r="P113" s="170">
        <v>617651</v>
      </c>
      <c r="Q113" s="19">
        <f t="shared" si="9"/>
        <v>4.8605485476217814E-3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100.352</v>
      </c>
      <c r="J114" s="389">
        <v>100.874</v>
      </c>
      <c r="K114" s="16"/>
      <c r="L114" s="17"/>
      <c r="M114" s="16"/>
      <c r="N114" s="88"/>
      <c r="O114" s="403"/>
      <c r="P114" s="170">
        <v>171689</v>
      </c>
      <c r="Q114" s="19">
        <f t="shared" si="9"/>
        <v>5.2016900510203218E-3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76.019000000000005</v>
      </c>
      <c r="J115" s="389">
        <v>75.784999999999997</v>
      </c>
      <c r="K115" s="16"/>
      <c r="L115" s="16"/>
      <c r="M115" s="17"/>
      <c r="N115" s="16"/>
      <c r="O115" s="140"/>
      <c r="P115" s="170">
        <v>372941</v>
      </c>
      <c r="Q115" s="19">
        <f t="shared" si="9"/>
        <v>-3.0781778239651779E-3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76.561999999999998</v>
      </c>
      <c r="J116" s="401">
        <v>76.459999999999994</v>
      </c>
      <c r="K116" s="16"/>
      <c r="L116" s="16"/>
      <c r="M116" s="17"/>
      <c r="N116" s="16"/>
      <c r="O116" s="56"/>
      <c r="P116" s="170">
        <v>132123</v>
      </c>
      <c r="Q116" s="19">
        <f t="shared" si="9"/>
        <v>-1.3322535983908972E-3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98.536000000000001</v>
      </c>
      <c r="J117" s="401">
        <v>98.433000000000007</v>
      </c>
      <c r="K117" s="412"/>
      <c r="L117" s="413"/>
      <c r="M117" s="412"/>
      <c r="N117" s="414"/>
      <c r="O117" s="403"/>
      <c r="P117" s="170">
        <v>2000542</v>
      </c>
      <c r="Q117" s="19">
        <f t="shared" si="9"/>
        <v>-1.0453032394251282E-3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86.545000000000002</v>
      </c>
      <c r="J118" s="389">
        <v>87.025000000000006</v>
      </c>
      <c r="K118" s="16"/>
      <c r="L118" s="16"/>
      <c r="M118" s="17"/>
      <c r="N118" s="16"/>
      <c r="O118" s="140"/>
      <c r="P118" s="170">
        <v>4886486</v>
      </c>
      <c r="Q118" s="19">
        <f t="shared" si="9"/>
        <v>5.5462476168467731E-3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9.4090000000000007</v>
      </c>
      <c r="J119" s="401">
        <v>9.4350000000000005</v>
      </c>
      <c r="K119" s="412"/>
      <c r="L119" s="413"/>
      <c r="M119" s="412"/>
      <c r="N119" s="414"/>
      <c r="O119" s="403"/>
      <c r="P119" s="170">
        <v>630568</v>
      </c>
      <c r="Q119" s="19">
        <f t="shared" si="9"/>
        <v>2.7633117228185568E-3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90.441999999999993</v>
      </c>
      <c r="J120" s="389">
        <v>90.733999999999995</v>
      </c>
      <c r="K120" s="419"/>
      <c r="L120" s="420"/>
      <c r="M120" s="421"/>
      <c r="N120" s="420"/>
      <c r="O120" s="422"/>
      <c r="P120" s="423">
        <v>2239406</v>
      </c>
      <c r="Q120" s="19">
        <f t="shared" si="9"/>
        <v>3.228588487649561E-3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138.27099999999999</v>
      </c>
      <c r="J121" s="429">
        <v>138.804</v>
      </c>
      <c r="K121" s="419"/>
      <c r="L121" s="420"/>
      <c r="M121" s="421"/>
      <c r="N121" s="420"/>
      <c r="O121" s="422"/>
      <c r="P121" s="423">
        <v>66869993</v>
      </c>
      <c r="Q121" s="19">
        <f t="shared" si="9"/>
        <v>3.8547490073841625E-3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98.076999999999998</v>
      </c>
      <c r="J123" s="434">
        <v>96.888000000000005</v>
      </c>
      <c r="K123" s="251" t="s">
        <v>90</v>
      </c>
      <c r="M123" s="227">
        <f>+(J123-I123)/I123</f>
        <v>-1.2123127746566402E-2</v>
      </c>
      <c r="O123" s="435" t="s">
        <v>90</v>
      </c>
      <c r="P123" s="170">
        <v>320022</v>
      </c>
      <c r="Q123" s="19">
        <f t="shared" si="9"/>
        <v>-1.2123127746566402E-2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113.452</v>
      </c>
      <c r="J124" s="401">
        <v>112.75700000000001</v>
      </c>
      <c r="K124" s="226" t="s">
        <v>79</v>
      </c>
      <c r="M124" s="227" t="e">
        <f>+(#REF!-I124)/I124</f>
        <v>#REF!</v>
      </c>
      <c r="O124" s="440" t="s">
        <v>79</v>
      </c>
      <c r="P124" s="441">
        <v>757621</v>
      </c>
      <c r="Q124" s="19">
        <f t="shared" si="9"/>
        <v>-6.1259387229841093E-3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114.375</v>
      </c>
      <c r="J125" s="401">
        <v>112.807</v>
      </c>
      <c r="K125" s="226" t="s">
        <v>79</v>
      </c>
      <c r="M125" s="227">
        <f t="shared" ref="M125:M130" si="15">+(J125-I125)/I125</f>
        <v>-1.370928961748632E-2</v>
      </c>
      <c r="O125" s="440" t="s">
        <v>79</v>
      </c>
      <c r="P125" s="57">
        <v>356472</v>
      </c>
      <c r="Q125" s="19">
        <f t="shared" si="9"/>
        <v>-1.370928961748632E-2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189.375</v>
      </c>
      <c r="J126" s="445">
        <v>187.482</v>
      </c>
      <c r="K126" s="230" t="s">
        <v>81</v>
      </c>
      <c r="M126" s="227">
        <f t="shared" si="15"/>
        <v>-9.996039603960399E-3</v>
      </c>
      <c r="O126" s="446" t="s">
        <v>81</v>
      </c>
      <c r="P126" s="397">
        <v>2371460</v>
      </c>
      <c r="Q126" s="19">
        <f t="shared" si="9"/>
        <v>-9.996039603960399E-3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173.90799999999999</v>
      </c>
      <c r="J127" s="434">
        <v>172.63300000000001</v>
      </c>
      <c r="K127" s="88" t="s">
        <v>81</v>
      </c>
      <c r="L127" s="16"/>
      <c r="M127" s="17">
        <f t="shared" si="15"/>
        <v>-7.3314626124156299E-3</v>
      </c>
      <c r="N127" s="16"/>
      <c r="O127" s="446" t="s">
        <v>81</v>
      </c>
      <c r="P127" s="170">
        <v>2573617</v>
      </c>
      <c r="Q127" s="19">
        <f t="shared" si="9"/>
        <v>-7.3314626124156299E-3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167.16399999999999</v>
      </c>
      <c r="J128" s="434">
        <v>166.29499999999999</v>
      </c>
      <c r="K128" s="88" t="s">
        <v>81</v>
      </c>
      <c r="L128" s="16"/>
      <c r="M128" s="17">
        <f t="shared" si="15"/>
        <v>-5.1984877126654058E-3</v>
      </c>
      <c r="N128" s="16"/>
      <c r="O128" s="447" t="s">
        <v>81</v>
      </c>
      <c r="P128" s="170">
        <v>6656955</v>
      </c>
      <c r="Q128" s="19">
        <f t="shared" si="9"/>
        <v>-5.1984877126654058E-3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23.097000000000001</v>
      </c>
      <c r="J129" s="434">
        <v>22.867000000000001</v>
      </c>
      <c r="K129" s="230" t="s">
        <v>81</v>
      </c>
      <c r="M129" s="227">
        <f t="shared" si="15"/>
        <v>-9.9580032038793093E-3</v>
      </c>
      <c r="O129" s="446" t="s">
        <v>81</v>
      </c>
      <c r="P129" s="170">
        <v>2922238</v>
      </c>
      <c r="Q129" s="19">
        <f t="shared" si="9"/>
        <v>-9.9580032038793093E-3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139.38999999999999</v>
      </c>
      <c r="J130" s="434">
        <v>137.76900000000001</v>
      </c>
      <c r="K130" s="230" t="s">
        <v>81</v>
      </c>
      <c r="M130" s="227">
        <f t="shared" si="15"/>
        <v>-1.1629241695960836E-2</v>
      </c>
      <c r="O130" s="446" t="s">
        <v>81</v>
      </c>
      <c r="P130" s="170">
        <v>769579</v>
      </c>
      <c r="Q130" s="19">
        <f t="shared" si="9"/>
        <v>-1.1629241695960836E-2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137.578</v>
      </c>
      <c r="J131" s="449">
        <v>136.119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323964</v>
      </c>
      <c r="Q131" s="19">
        <f t="shared" si="9"/>
        <v>-1.0604893224207382E-2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5298.1229999999996</v>
      </c>
      <c r="J134" s="401">
        <v>5222.8050000000003</v>
      </c>
      <c r="K134" s="230"/>
      <c r="M134" s="254">
        <f t="shared" si="16"/>
        <v>-1.4215977998245663E-2</v>
      </c>
      <c r="O134" s="446" t="s">
        <v>81</v>
      </c>
      <c r="P134" s="246">
        <v>31342053</v>
      </c>
      <c r="Q134" s="19">
        <f t="shared" si="9"/>
        <v>-1.4215977998245663E-2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5351.192</v>
      </c>
      <c r="J135" s="467">
        <v>5247.9719999999998</v>
      </c>
      <c r="K135" s="468"/>
      <c r="L135" s="469"/>
      <c r="M135" s="470">
        <f t="shared" si="16"/>
        <v>-1.928916024691326E-2</v>
      </c>
      <c r="N135" s="469"/>
      <c r="O135" s="471" t="s">
        <v>184</v>
      </c>
      <c r="P135" s="518">
        <v>5038053</v>
      </c>
      <c r="Q135" s="19">
        <f t="shared" ref="Q135:Q143" si="17">+(J135-I135)/I135</f>
        <v>-1.928916024691326E-2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86.278000000000006</v>
      </c>
      <c r="J136" s="434">
        <v>85.79</v>
      </c>
      <c r="K136" s="475"/>
      <c r="L136" s="476"/>
      <c r="M136" s="477">
        <f t="shared" si="16"/>
        <v>-5.6561348200004583E-3</v>
      </c>
      <c r="N136" s="476"/>
      <c r="O136" s="435" t="s">
        <v>90</v>
      </c>
      <c r="P136" s="478">
        <v>1191362</v>
      </c>
      <c r="Q136" s="19">
        <f t="shared" si="17"/>
        <v>-5.6561348200004583E-3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4459.5460000000003</v>
      </c>
      <c r="J137" s="480">
        <v>4372.4759999999997</v>
      </c>
      <c r="K137" s="481"/>
      <c r="L137" s="482"/>
      <c r="M137" s="483">
        <f>+(J137-I137)/I137</f>
        <v>-1.9524408986923918E-2</v>
      </c>
      <c r="N137" s="482"/>
      <c r="O137" s="471" t="s">
        <v>184</v>
      </c>
      <c r="P137" s="518">
        <v>12597104</v>
      </c>
      <c r="Q137" s="19">
        <f t="shared" si="17"/>
        <v>-1.9524408986923918E-2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10.186999999999999</v>
      </c>
      <c r="J138" s="434">
        <v>10.071</v>
      </c>
      <c r="K138" s="475"/>
      <c r="L138" s="476"/>
      <c r="M138" s="477">
        <f>+(J138-I138)/I138</f>
        <v>-1.1387061941690356E-2</v>
      </c>
      <c r="N138" s="476"/>
      <c r="O138" s="471" t="s">
        <v>184</v>
      </c>
      <c r="P138" s="518">
        <v>2618875</v>
      </c>
      <c r="Q138" s="19">
        <f t="shared" si="17"/>
        <v>-1.1387061941690356E-2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160.46</v>
      </c>
      <c r="J139" s="389">
        <v>160.41900000000001</v>
      </c>
      <c r="K139" s="230" t="s">
        <v>81</v>
      </c>
      <c r="M139" s="227" t="e">
        <f>+(#REF!-#REF!)/#REF!</f>
        <v>#REF!</v>
      </c>
      <c r="O139" s="231" t="s">
        <v>81</v>
      </c>
      <c r="P139" s="232">
        <v>30101161</v>
      </c>
      <c r="Q139" s="19">
        <f t="shared" si="17"/>
        <v>-2.5551539324440242E-4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125.419</v>
      </c>
      <c r="J141" s="495">
        <v>125.316</v>
      </c>
      <c r="K141" s="290"/>
      <c r="L141" s="8"/>
      <c r="M141" s="496"/>
      <c r="N141" s="8"/>
      <c r="O141" s="497"/>
      <c r="P141" s="309">
        <v>4128938</v>
      </c>
      <c r="Q141" s="19">
        <f t="shared" si="17"/>
        <v>-8.2124717945442419E-4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10495.34</v>
      </c>
      <c r="J143" s="495">
        <v>10322.877</v>
      </c>
      <c r="K143" s="230" t="s">
        <v>81</v>
      </c>
      <c r="M143" s="227">
        <f>+(J143-I143)/I143</f>
        <v>-1.6432340448237003E-2</v>
      </c>
      <c r="O143" s="446" t="s">
        <v>81</v>
      </c>
      <c r="P143" s="518">
        <v>10322878</v>
      </c>
      <c r="Q143" s="19">
        <f t="shared" si="17"/>
        <v>-1.6432340448237003E-2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P1:P597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B22" zoomScale="106" zoomScaleNormal="106" zoomScaleSheetLayoutView="100" workbookViewId="0">
      <selection activeCell="U14" sqref="U14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195.392</v>
      </c>
      <c r="J6" s="15">
        <v>195.43199999999999</v>
      </c>
      <c r="K6" s="16"/>
      <c r="L6" s="16"/>
      <c r="M6" s="17"/>
      <c r="N6" s="16"/>
      <c r="O6" s="1"/>
      <c r="P6" s="18">
        <v>580504769</v>
      </c>
      <c r="Q6" s="19">
        <f>+(J6-I6)/I6</f>
        <v>2.047166721257372E-4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133.38800000000001</v>
      </c>
      <c r="J7" s="27">
        <v>133.40799999999999</v>
      </c>
      <c r="K7" s="16"/>
      <c r="L7" s="16"/>
      <c r="M7" s="17"/>
      <c r="N7" s="16"/>
      <c r="O7" s="1"/>
      <c r="P7" s="28">
        <v>284193974</v>
      </c>
      <c r="Q7" s="19">
        <f t="shared" ref="Q7:Q70" si="0">+(J7-I7)/I7</f>
        <v>1.499385252045297E-4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112.068</v>
      </c>
      <c r="J8" s="27">
        <v>112.083</v>
      </c>
      <c r="K8" s="16"/>
      <c r="L8" s="16"/>
      <c r="M8" s="17"/>
      <c r="N8" s="16"/>
      <c r="O8" s="1"/>
      <c r="P8" s="18">
        <v>63320616</v>
      </c>
      <c r="Q8" s="19">
        <f t="shared" si="0"/>
        <v>1.3384730699218841E-4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119.017</v>
      </c>
      <c r="J9" s="27">
        <v>119.035</v>
      </c>
      <c r="K9" s="16"/>
      <c r="L9" s="16"/>
      <c r="M9" s="17"/>
      <c r="N9" s="16"/>
      <c r="P9" s="18">
        <v>118541683</v>
      </c>
      <c r="Q9" s="19">
        <f t="shared" si="0"/>
        <v>1.5123889864473717E-4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116.827</v>
      </c>
      <c r="J10" s="27">
        <v>116.84699999999999</v>
      </c>
      <c r="K10" s="16"/>
      <c r="L10" s="16"/>
      <c r="M10" s="17"/>
      <c r="N10" s="16"/>
      <c r="O10" s="42"/>
      <c r="P10" s="43">
        <v>12735185</v>
      </c>
      <c r="Q10" s="19">
        <f t="shared" si="0"/>
        <v>1.7119330291795579E-4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113.958</v>
      </c>
      <c r="J11" s="47">
        <v>113.97799999999999</v>
      </c>
      <c r="K11" s="16"/>
      <c r="L11" s="16"/>
      <c r="M11" s="17"/>
      <c r="N11" s="16"/>
      <c r="O11" s="42"/>
      <c r="P11" s="43">
        <v>146043608</v>
      </c>
      <c r="Q11" s="19">
        <f t="shared" si="0"/>
        <v>1.7550325558535619E-4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112.694</v>
      </c>
      <c r="J12" s="27">
        <v>112.708</v>
      </c>
      <c r="K12" s="16"/>
      <c r="L12" s="17"/>
      <c r="M12" s="16"/>
      <c r="N12" s="50"/>
      <c r="O12" s="50"/>
      <c r="P12" s="51">
        <v>3538025</v>
      </c>
      <c r="Q12" s="19">
        <f t="shared" si="0"/>
        <v>1.2423021633801084E-4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46.061</v>
      </c>
      <c r="J13" s="55">
        <v>46.066000000000003</v>
      </c>
      <c r="K13" s="16"/>
      <c r="L13" s="16"/>
      <c r="M13" s="17"/>
      <c r="N13" s="16"/>
      <c r="O13" s="56"/>
      <c r="P13" s="57">
        <v>34099626</v>
      </c>
      <c r="Q13" s="19">
        <f t="shared" si="0"/>
        <v>1.0855170317627837E-4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32.520000000000003</v>
      </c>
      <c r="J14" s="55">
        <v>32.536000000000001</v>
      </c>
      <c r="K14" s="16"/>
      <c r="L14" s="16"/>
      <c r="M14" s="17"/>
      <c r="N14" s="16"/>
      <c r="O14" s="56"/>
      <c r="P14" s="57">
        <v>5902037</v>
      </c>
      <c r="Q14" s="19">
        <f t="shared" si="0"/>
        <v>4.9200492004914623E-4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110.07899999999999</v>
      </c>
      <c r="J15" s="55">
        <v>110.105</v>
      </c>
      <c r="K15" s="16"/>
      <c r="L15" s="17"/>
      <c r="M15" s="16"/>
      <c r="N15" s="65"/>
      <c r="O15" s="66"/>
      <c r="P15" s="67">
        <v>68943817</v>
      </c>
      <c r="Q15" s="19">
        <f t="shared" si="0"/>
        <v>2.3619400612297041E-4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17.228000000000002</v>
      </c>
      <c r="J17" s="76">
        <v>17.23</v>
      </c>
      <c r="K17" s="16"/>
      <c r="L17" s="16"/>
      <c r="M17" s="17"/>
      <c r="N17" s="16"/>
      <c r="O17" s="1"/>
      <c r="P17" s="67">
        <v>102520689</v>
      </c>
      <c r="Q17" s="19">
        <f t="shared" si="0"/>
        <v>1.1609008590659923E-4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124.435</v>
      </c>
      <c r="J18" s="55">
        <v>124.444</v>
      </c>
      <c r="K18" s="16"/>
      <c r="L18" s="16"/>
      <c r="M18" s="17"/>
      <c r="N18" s="16"/>
      <c r="O18" s="16"/>
      <c r="P18" s="83">
        <v>1963357</v>
      </c>
      <c r="Q18" s="19">
        <f t="shared" si="0"/>
        <v>7.2326917667861457E-5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1.171</v>
      </c>
      <c r="J19" s="55">
        <v>1.171</v>
      </c>
      <c r="K19" s="51"/>
      <c r="L19" s="88"/>
      <c r="M19" s="17"/>
      <c r="N19" s="16"/>
      <c r="O19" s="36"/>
      <c r="P19" s="18">
        <v>4799738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116.295</v>
      </c>
      <c r="J20" s="94">
        <v>116.318</v>
      </c>
      <c r="K20" s="16"/>
      <c r="L20" s="16"/>
      <c r="M20" s="17"/>
      <c r="N20" s="16"/>
      <c r="O20" s="1"/>
      <c r="P20" s="95">
        <v>22527945</v>
      </c>
      <c r="Q20" s="19">
        <f t="shared" si="0"/>
        <v>1.9777290511196642E-4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11.387</v>
      </c>
      <c r="J21" s="102">
        <v>11.388</v>
      </c>
      <c r="K21" s="103"/>
      <c r="L21" s="104"/>
      <c r="M21" s="103"/>
      <c r="N21" s="105"/>
      <c r="O21" s="106"/>
      <c r="P21" s="107">
        <v>5104305</v>
      </c>
      <c r="Q21" s="19">
        <f t="shared" si="0"/>
        <v>8.7819443224681275E-5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163.476</v>
      </c>
      <c r="J22" s="55">
        <v>163.501</v>
      </c>
      <c r="P22" s="95">
        <v>78466743</v>
      </c>
      <c r="Q22" s="19">
        <f t="shared" si="0"/>
        <v>1.5292764687174684E-4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11.388999999999999</v>
      </c>
      <c r="J23" s="119">
        <v>11.391</v>
      </c>
      <c r="K23" s="16"/>
      <c r="L23" s="16"/>
      <c r="M23" s="17"/>
      <c r="N23" s="16"/>
      <c r="O23" s="16"/>
      <c r="P23" s="83">
        <v>732931</v>
      </c>
      <c r="Q23" s="19">
        <f t="shared" si="0"/>
        <v>1.756080428484211E-4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1.804</v>
      </c>
      <c r="J25" s="125">
        <v>1.806</v>
      </c>
      <c r="K25" s="88" t="s">
        <v>48</v>
      </c>
      <c r="L25" s="16"/>
      <c r="M25" s="17">
        <f>+(J25-I25)/I25</f>
        <v>1.1086474501108656E-3</v>
      </c>
      <c r="N25" s="16"/>
      <c r="O25" s="126" t="s">
        <v>49</v>
      </c>
      <c r="P25" s="127">
        <v>4271600</v>
      </c>
      <c r="Q25" s="19">
        <f t="shared" si="0"/>
        <v>1.1086474501108656E-3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62.451999999999998</v>
      </c>
      <c r="J27" s="102">
        <v>62.457999999999998</v>
      </c>
      <c r="K27" s="16"/>
      <c r="L27" s="16"/>
      <c r="M27" s="134"/>
      <c r="N27" s="16"/>
      <c r="O27" s="16"/>
      <c r="P27" s="18">
        <v>1458274</v>
      </c>
      <c r="Q27" s="19">
        <f t="shared" si="0"/>
        <v>9.6073784666627612E-5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130.41300000000001</v>
      </c>
      <c r="J28" s="55">
        <v>130.41300000000001</v>
      </c>
      <c r="K28" s="16"/>
      <c r="L28" s="16"/>
      <c r="M28" s="17"/>
      <c r="N28" s="16"/>
      <c r="O28" s="140"/>
      <c r="P28" s="57">
        <v>6212370</v>
      </c>
      <c r="Q28" s="19">
        <f t="shared" si="0"/>
        <v>0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106.316</v>
      </c>
      <c r="J29" s="146">
        <v>106.23699999999999</v>
      </c>
      <c r="K29" s="16"/>
      <c r="L29" s="16"/>
      <c r="M29" s="17"/>
      <c r="N29" s="16"/>
      <c r="O29" s="140"/>
      <c r="P29" s="57">
        <v>545740</v>
      </c>
      <c r="Q29" s="19">
        <f t="shared" si="0"/>
        <v>-7.4306783550930934E-4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103.748</v>
      </c>
      <c r="J30" s="152">
        <v>103.77200000000001</v>
      </c>
      <c r="K30" s="16"/>
      <c r="L30" s="16"/>
      <c r="M30" s="153"/>
      <c r="N30" s="16"/>
      <c r="O30" s="154"/>
      <c r="P30" s="67">
        <v>77917775</v>
      </c>
      <c r="Q30" s="19">
        <f t="shared" si="0"/>
        <v>2.3132976057370656E-4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131.869</v>
      </c>
      <c r="J32" s="76">
        <v>131.952</v>
      </c>
      <c r="K32" s="16"/>
      <c r="L32" s="16"/>
      <c r="M32" s="17"/>
      <c r="N32" s="16"/>
      <c r="O32" s="56"/>
      <c r="P32" s="163">
        <v>1147984</v>
      </c>
      <c r="Q32" s="19">
        <f t="shared" si="0"/>
        <v>6.294125230342113E-4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506.05599999999998</v>
      </c>
      <c r="J33" s="55">
        <v>506.447</v>
      </c>
      <c r="K33" s="16"/>
      <c r="L33" s="16"/>
      <c r="M33" s="17"/>
      <c r="N33" s="16"/>
      <c r="O33" s="169"/>
      <c r="P33" s="170">
        <v>1074681</v>
      </c>
      <c r="Q33" s="19">
        <f t="shared" si="0"/>
        <v>7.7264176296698301E-4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125.65900000000001</v>
      </c>
      <c r="J34" s="55">
        <v>126.05800000000001</v>
      </c>
      <c r="K34" s="16"/>
      <c r="L34" s="16"/>
      <c r="M34" s="17"/>
      <c r="N34" s="16"/>
      <c r="O34" s="174"/>
      <c r="P34" s="170">
        <v>745633</v>
      </c>
      <c r="Q34" s="19">
        <f t="shared" si="0"/>
        <v>3.1752600291264526E-3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120.78400000000001</v>
      </c>
      <c r="J35" s="27">
        <v>120.794</v>
      </c>
      <c r="K35" s="16"/>
      <c r="L35" s="16"/>
      <c r="M35" s="17"/>
      <c r="N35" s="16"/>
      <c r="P35" s="170">
        <v>197377</v>
      </c>
      <c r="Q35" s="19">
        <f t="shared" si="0"/>
        <v>8.2792422837386608E-5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125.727</v>
      </c>
      <c r="J36" s="27">
        <v>125.74</v>
      </c>
      <c r="K36" s="16"/>
      <c r="L36" s="16"/>
      <c r="M36" s="17"/>
      <c r="N36" s="16"/>
      <c r="O36" s="174"/>
      <c r="P36" s="170">
        <v>129387</v>
      </c>
      <c r="Q36" s="19">
        <f t="shared" si="0"/>
        <v>1.0339863354721752E-4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107.497</v>
      </c>
      <c r="J37" s="27">
        <v>107.508</v>
      </c>
      <c r="K37" s="16"/>
      <c r="L37" s="16"/>
      <c r="M37" s="17"/>
      <c r="N37" s="16"/>
      <c r="O37" s="174"/>
      <c r="P37" s="170">
        <v>122344</v>
      </c>
      <c r="Q37" s="19">
        <f t="shared" si="0"/>
        <v>1.023284370726223E-4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98.406000000000006</v>
      </c>
      <c r="J38" s="27">
        <v>98.314999999999998</v>
      </c>
      <c r="K38" s="16"/>
      <c r="L38" s="16"/>
      <c r="M38" s="17"/>
      <c r="N38" s="16"/>
      <c r="O38" s="140"/>
      <c r="P38" s="186">
        <v>131448</v>
      </c>
      <c r="Q38" s="19">
        <f t="shared" si="0"/>
        <v>-9.2474036136016278E-4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165.721</v>
      </c>
      <c r="J39" s="27">
        <v>165.44499999999999</v>
      </c>
      <c r="K39" s="16"/>
      <c r="L39" s="16"/>
      <c r="M39" s="17"/>
      <c r="N39" s="16"/>
      <c r="O39" s="140"/>
      <c r="P39" s="170">
        <v>525619</v>
      </c>
      <c r="Q39" s="19">
        <f t="shared" si="0"/>
        <v>-1.6654497619493635E-3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92.132000000000005</v>
      </c>
      <c r="J40" s="27">
        <v>92.090999999999994</v>
      </c>
      <c r="K40" s="16"/>
      <c r="L40" s="17"/>
      <c r="M40" s="16"/>
      <c r="N40" s="189"/>
      <c r="O40" s="189"/>
      <c r="P40" s="190">
        <v>958395</v>
      </c>
      <c r="Q40" s="19">
        <f t="shared" si="0"/>
        <v>-4.4501367603016351E-4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120.88500000000001</v>
      </c>
      <c r="J41" s="55">
        <v>121.161</v>
      </c>
      <c r="K41" s="16"/>
      <c r="L41" s="17"/>
      <c r="M41" s="16"/>
      <c r="N41" s="65"/>
      <c r="O41" s="65"/>
      <c r="P41" s="190">
        <v>40349178</v>
      </c>
      <c r="Q41" s="19">
        <f t="shared" si="0"/>
        <v>2.2831616825908611E-3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159.458</v>
      </c>
      <c r="J42" s="27">
        <v>159.79900000000001</v>
      </c>
      <c r="K42" s="16"/>
      <c r="L42" s="16"/>
      <c r="M42" s="17"/>
      <c r="N42" s="16"/>
      <c r="O42" s="195"/>
      <c r="P42" s="170">
        <v>641434</v>
      </c>
      <c r="Q42" s="19">
        <f t="shared" si="0"/>
        <v>2.13849414892955E-3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143.018</v>
      </c>
      <c r="J43" s="27">
        <v>142.971</v>
      </c>
      <c r="K43" s="16"/>
      <c r="L43" s="16"/>
      <c r="M43" s="17"/>
      <c r="N43" s="16"/>
      <c r="O43" s="195"/>
      <c r="P43" s="170">
        <v>573889</v>
      </c>
      <c r="Q43" s="19">
        <f t="shared" si="0"/>
        <v>-3.2862996266202186E-4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92.382000000000005</v>
      </c>
      <c r="J44" s="27">
        <v>92.667000000000002</v>
      </c>
      <c r="K44" s="16"/>
      <c r="L44" s="16"/>
      <c r="M44" s="17"/>
      <c r="N44" s="16"/>
      <c r="O44" s="204"/>
      <c r="P44" s="205">
        <v>243065</v>
      </c>
      <c r="Q44" s="19">
        <f t="shared" si="0"/>
        <v>3.0850165616678202E-3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21.149000000000001</v>
      </c>
      <c r="J45" s="211">
        <v>21.148</v>
      </c>
      <c r="K45" s="16"/>
      <c r="L45" s="17"/>
      <c r="M45" s="16"/>
      <c r="N45" s="65"/>
      <c r="O45" s="65"/>
      <c r="P45" s="212">
        <v>42877689</v>
      </c>
      <c r="Q45" s="19">
        <f t="shared" si="0"/>
        <v>-4.7283559506417421E-5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89.13</v>
      </c>
      <c r="J46" s="211">
        <v>89.007999999999996</v>
      </c>
      <c r="K46" s="16"/>
      <c r="L46" s="17"/>
      <c r="M46" s="16"/>
      <c r="N46" s="65"/>
      <c r="O46" s="65"/>
      <c r="P46" s="212">
        <v>338232</v>
      </c>
      <c r="Q46" s="19">
        <f t="shared" si="0"/>
        <v>-1.3687871648154369E-3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2115.6909999999998</v>
      </c>
      <c r="J48" s="225">
        <v>2111.91</v>
      </c>
      <c r="K48" s="226" t="s">
        <v>79</v>
      </c>
      <c r="M48" s="227">
        <f t="shared" ref="M48" si="4">+(J48-I48)/I48</f>
        <v>-1.7871229777883205E-3</v>
      </c>
      <c r="O48" s="228" t="s">
        <v>79</v>
      </c>
      <c r="P48" s="95">
        <v>9455022</v>
      </c>
      <c r="Q48" s="19">
        <f t="shared" si="0"/>
        <v>-1.7871229777883205E-3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123.259</v>
      </c>
      <c r="J49" s="27">
        <v>122.416</v>
      </c>
      <c r="K49" s="230" t="s">
        <v>81</v>
      </c>
      <c r="M49" s="227" t="e">
        <f>+(#REF!-#REF!)/#REF!</f>
        <v>#REF!</v>
      </c>
      <c r="O49" s="231" t="s">
        <v>81</v>
      </c>
      <c r="P49" s="232">
        <v>61207849</v>
      </c>
      <c r="Q49" s="19">
        <f t="shared" si="0"/>
        <v>-6.8392571739183628E-3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195.923</v>
      </c>
      <c r="J50" s="27">
        <v>194.381</v>
      </c>
      <c r="K50" s="230" t="s">
        <v>81</v>
      </c>
      <c r="M50" s="227" t="e">
        <f>+(#REF!-#REF!)/#REF!</f>
        <v>#REF!</v>
      </c>
      <c r="O50" s="231" t="s">
        <v>81</v>
      </c>
      <c r="P50" s="232">
        <v>2110784</v>
      </c>
      <c r="Q50" s="19">
        <f t="shared" si="0"/>
        <v>-7.8704388969135907E-3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17.113</v>
      </c>
      <c r="J51" s="27">
        <v>16.914999999999999</v>
      </c>
      <c r="K51" s="230" t="s">
        <v>81</v>
      </c>
      <c r="M51" s="227" t="e">
        <f>+(#REF!-#REF!)/#REF!</f>
        <v>#REF!</v>
      </c>
      <c r="O51" s="231" t="s">
        <v>81</v>
      </c>
      <c r="P51" s="193">
        <v>4815640</v>
      </c>
      <c r="Q51" s="19">
        <f t="shared" si="0"/>
        <v>-1.1570151346929259E-2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2.8260000000000001</v>
      </c>
      <c r="J52" s="102">
        <v>2.798</v>
      </c>
      <c r="K52" s="230"/>
      <c r="M52" s="227">
        <f t="shared" ref="M52:M53" si="6">+(J52-I52)/I52</f>
        <v>-9.9079971691436747E-3</v>
      </c>
      <c r="O52" s="235" t="s">
        <v>48</v>
      </c>
      <c r="P52" s="232">
        <v>10326094</v>
      </c>
      <c r="Q52" s="19">
        <f t="shared" si="0"/>
        <v>-9.9079971691436747E-3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2.5289999999999999</v>
      </c>
      <c r="J53" s="27">
        <v>2.512</v>
      </c>
      <c r="K53" s="236" t="s">
        <v>48</v>
      </c>
      <c r="M53" s="227">
        <f t="shared" si="6"/>
        <v>-6.7220245156187838E-3</v>
      </c>
      <c r="O53" s="237" t="s">
        <v>48</v>
      </c>
      <c r="P53" s="238">
        <v>9367745</v>
      </c>
      <c r="Q53" s="19">
        <f t="shared" si="0"/>
        <v>-6.7220245156187838E-3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68.551000000000002</v>
      </c>
      <c r="J54" s="244">
        <v>65.489999999999995</v>
      </c>
      <c r="K54" s="230" t="s">
        <v>81</v>
      </c>
      <c r="M54" s="227">
        <f>+(J54-I54)/I54</f>
        <v>-4.4652886172338944E-2</v>
      </c>
      <c r="O54" s="245" t="s">
        <v>88</v>
      </c>
      <c r="P54" s="246">
        <v>65490</v>
      </c>
      <c r="Q54" s="19">
        <f t="shared" si="0"/>
        <v>-4.4652886172338944E-2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1.2010000000000001</v>
      </c>
      <c r="J55" s="250">
        <v>1.1839999999999999</v>
      </c>
      <c r="K55" s="251" t="s">
        <v>90</v>
      </c>
      <c r="M55" s="227" t="e">
        <f>+(#REF!-I55)/I55</f>
        <v>#REF!</v>
      </c>
      <c r="O55" s="252" t="s">
        <v>90</v>
      </c>
      <c r="P55" s="238">
        <v>2235563</v>
      </c>
      <c r="Q55" s="19">
        <f t="shared" si="0"/>
        <v>-1.4154870940882702E-2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1.2589999999999999</v>
      </c>
      <c r="J56" s="250">
        <v>1.26</v>
      </c>
      <c r="K56" s="251"/>
      <c r="M56" s="254">
        <f t="shared" ref="M56:M63" si="7">+(J56-I56)/I56</f>
        <v>7.9428117553622876E-4</v>
      </c>
      <c r="O56" s="252" t="s">
        <v>90</v>
      </c>
      <c r="P56" s="238">
        <v>768239</v>
      </c>
      <c r="Q56" s="19">
        <f t="shared" si="0"/>
        <v>7.9428117553622876E-4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1.1930000000000001</v>
      </c>
      <c r="J57" s="211">
        <v>1.1870000000000001</v>
      </c>
      <c r="K57" s="251"/>
      <c r="M57" s="254">
        <f t="shared" si="7"/>
        <v>-5.02933780385583E-3</v>
      </c>
      <c r="O57" s="252" t="s">
        <v>90</v>
      </c>
      <c r="P57" s="57">
        <v>705648</v>
      </c>
      <c r="Q57" s="19">
        <f t="shared" si="0"/>
        <v>-5.02933780385583E-3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1.1579999999999999</v>
      </c>
      <c r="J58" s="55">
        <v>1.151</v>
      </c>
      <c r="K58" s="251"/>
      <c r="M58" s="254">
        <f t="shared" si="7"/>
        <v>-6.0449050086354887E-3</v>
      </c>
      <c r="O58" s="252" t="s">
        <v>90</v>
      </c>
      <c r="P58" s="57">
        <v>681098</v>
      </c>
      <c r="Q58" s="19">
        <f t="shared" si="0"/>
        <v>-6.0449050086354887E-3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113.67400000000001</v>
      </c>
      <c r="J59" s="102">
        <v>112.203</v>
      </c>
      <c r="K59" s="251"/>
      <c r="M59" s="254">
        <f t="shared" si="7"/>
        <v>-1.2940514101729538E-2</v>
      </c>
      <c r="O59" s="258" t="s">
        <v>81</v>
      </c>
      <c r="P59" s="238">
        <v>16228927</v>
      </c>
      <c r="Q59" s="19">
        <f t="shared" si="0"/>
        <v>-1.2940514101729538E-2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131.59800000000001</v>
      </c>
      <c r="J60" s="264">
        <v>131.21899999999999</v>
      </c>
      <c r="K60" s="251"/>
      <c r="M60" s="254">
        <f t="shared" si="7"/>
        <v>-2.8799829784648631E-3</v>
      </c>
      <c r="O60" s="258" t="s">
        <v>81</v>
      </c>
      <c r="P60" s="238">
        <v>99333</v>
      </c>
      <c r="Q60" s="19">
        <f t="shared" si="0"/>
        <v>-2.8799829784648631E-3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1118.232</v>
      </c>
      <c r="J61" s="27">
        <v>1103.6110000000001</v>
      </c>
      <c r="K61" s="251"/>
      <c r="M61" s="254" t="e">
        <f>+(I61-#REF!)/#REF!</f>
        <v>#REF!</v>
      </c>
      <c r="O61" s="228" t="s">
        <v>79</v>
      </c>
      <c r="P61" s="238">
        <v>5518056</v>
      </c>
      <c r="Q61" s="19">
        <f t="shared" si="0"/>
        <v>-1.3075104271743134E-2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12.849</v>
      </c>
      <c r="J62" s="264">
        <v>12.727</v>
      </c>
      <c r="K62" s="251"/>
      <c r="M62" s="254">
        <f t="shared" ref="M62" si="8">+(J62-I62)/I62</f>
        <v>-9.4949023270293319E-3</v>
      </c>
      <c r="O62" s="258" t="s">
        <v>81</v>
      </c>
      <c r="P62" s="267">
        <v>6530845</v>
      </c>
      <c r="Q62" s="19">
        <f t="shared" si="0"/>
        <v>-9.4949023270293319E-3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9.8290000000000006</v>
      </c>
      <c r="J63" s="274">
        <v>9.6609999999999996</v>
      </c>
      <c r="K63" s="275"/>
      <c r="L63" s="276"/>
      <c r="M63" s="277">
        <f t="shared" si="7"/>
        <v>-1.7092277952996341E-2</v>
      </c>
      <c r="N63" s="276"/>
      <c r="O63" s="278" t="s">
        <v>81</v>
      </c>
      <c r="P63" s="267">
        <v>25255261</v>
      </c>
      <c r="Q63" s="19">
        <f t="shared" si="0"/>
        <v>-1.7092277952996341E-2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83.436000000000007</v>
      </c>
      <c r="J65" s="288">
        <v>83.238</v>
      </c>
      <c r="K65" s="16"/>
      <c r="L65" s="16"/>
      <c r="M65" s="17"/>
      <c r="N65" s="16"/>
      <c r="O65" s="140"/>
      <c r="P65" s="289">
        <v>1260815</v>
      </c>
      <c r="Q65" s="19">
        <f t="shared" si="0"/>
        <v>-2.3730763699123577E-3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107.61799999999999</v>
      </c>
      <c r="J71" s="297">
        <v>107.633</v>
      </c>
      <c r="K71" s="16"/>
      <c r="L71" s="17"/>
      <c r="M71" s="16"/>
      <c r="N71" s="298"/>
      <c r="O71" s="298"/>
      <c r="P71" s="238">
        <v>71348682</v>
      </c>
      <c r="Q71" s="19">
        <f t="shared" ref="Q71:Q134" si="9">+(J71-I71)/I71</f>
        <v>1.3938188778829348E-4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99.441000000000003</v>
      </c>
      <c r="J72" s="303">
        <v>99.456999999999994</v>
      </c>
      <c r="K72" s="16"/>
      <c r="L72" s="17"/>
      <c r="M72" s="16"/>
      <c r="N72" s="304"/>
      <c r="O72" s="304"/>
      <c r="P72" s="51">
        <v>82410103</v>
      </c>
      <c r="Q72" s="19">
        <f t="shared" si="9"/>
        <v>1.608994278013207E-4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105.92</v>
      </c>
      <c r="J73" s="303">
        <v>105.937</v>
      </c>
      <c r="K73" s="16"/>
      <c r="L73" s="17"/>
      <c r="M73" s="16"/>
      <c r="N73" s="304"/>
      <c r="O73" s="304"/>
      <c r="P73" s="51">
        <v>48717785</v>
      </c>
      <c r="Q73" s="19">
        <f t="shared" si="9"/>
        <v>1.6049848942594323E-4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103.08199999999999</v>
      </c>
      <c r="J74" s="303">
        <v>103.098</v>
      </c>
      <c r="K74" s="16"/>
      <c r="L74" s="17"/>
      <c r="M74" s="16"/>
      <c r="N74" s="307"/>
      <c r="O74" s="307"/>
      <c r="P74" s="51">
        <v>146047563</v>
      </c>
      <c r="Q74" s="19">
        <f t="shared" si="9"/>
        <v>1.5521623561829751E-4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104.703</v>
      </c>
      <c r="J75" s="303">
        <v>104.724</v>
      </c>
      <c r="K75" s="16"/>
      <c r="L75" s="17"/>
      <c r="M75" s="16"/>
      <c r="N75" s="65"/>
      <c r="O75" s="65"/>
      <c r="P75" s="51">
        <v>112420161</v>
      </c>
      <c r="Q75" s="19">
        <f t="shared" si="9"/>
        <v>2.0056731898800221E-4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107.629</v>
      </c>
      <c r="J76" s="303">
        <v>107.65</v>
      </c>
      <c r="K76" s="16"/>
      <c r="L76" s="17"/>
      <c r="M76" s="16"/>
      <c r="N76" s="50"/>
      <c r="O76" s="50"/>
      <c r="P76" s="51">
        <v>43706992</v>
      </c>
      <c r="Q76" s="19">
        <f t="shared" si="9"/>
        <v>1.9511469956982593E-4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104.405</v>
      </c>
      <c r="J77" s="303">
        <v>104.419</v>
      </c>
      <c r="K77" s="16"/>
      <c r="L77" s="17"/>
      <c r="M77" s="16"/>
      <c r="N77" s="65"/>
      <c r="O77" s="65"/>
      <c r="P77" s="51">
        <v>299719882</v>
      </c>
      <c r="Q77" s="19">
        <f t="shared" si="9"/>
        <v>1.3409319477032512E-4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101.64100000000001</v>
      </c>
      <c r="J78" s="303">
        <v>101.65600000000001</v>
      </c>
      <c r="K78" s="16"/>
      <c r="L78" s="17"/>
      <c r="M78" s="16"/>
      <c r="N78" s="298"/>
      <c r="O78" s="298"/>
      <c r="P78" s="309">
        <v>166247712</v>
      </c>
      <c r="Q78" s="19">
        <f t="shared" si="9"/>
        <v>1.4757824106414308E-4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102.331</v>
      </c>
      <c r="J79" s="303">
        <v>102.336</v>
      </c>
      <c r="K79" s="16"/>
      <c r="L79" s="17"/>
      <c r="M79" s="16"/>
      <c r="N79" s="298"/>
      <c r="O79" s="298"/>
      <c r="P79" s="309">
        <v>2368065</v>
      </c>
      <c r="Q79" s="19">
        <f t="shared" si="9"/>
        <v>4.8861048948954399E-5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105.26300000000001</v>
      </c>
      <c r="J80" s="303">
        <v>105.277</v>
      </c>
      <c r="K80" s="16"/>
      <c r="L80" s="17"/>
      <c r="M80" s="16"/>
      <c r="N80" s="42"/>
      <c r="O80" s="42"/>
      <c r="P80" s="43">
        <v>23434104</v>
      </c>
      <c r="Q80" s="19">
        <f t="shared" si="9"/>
        <v>1.3300019950025928E-4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107.18600000000001</v>
      </c>
      <c r="J81" s="303">
        <v>107.205</v>
      </c>
      <c r="K81" s="16"/>
      <c r="L81" s="17"/>
      <c r="M81" s="16"/>
      <c r="N81" s="50"/>
      <c r="O81" s="50"/>
      <c r="P81" s="267">
        <v>74641711</v>
      </c>
      <c r="Q81" s="19">
        <f t="shared" si="9"/>
        <v>1.7726195585236173E-4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104.289</v>
      </c>
      <c r="J82" s="303">
        <v>104.303</v>
      </c>
      <c r="K82" s="8"/>
      <c r="L82" s="311"/>
      <c r="M82" s="8"/>
      <c r="N82" s="312"/>
      <c r="O82" s="312"/>
      <c r="P82" s="309">
        <v>98106743</v>
      </c>
      <c r="Q82" s="19">
        <f t="shared" si="9"/>
        <v>1.3424234578906494E-4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103.554</v>
      </c>
      <c r="J83" s="303">
        <v>103.565</v>
      </c>
      <c r="K83" s="16"/>
      <c r="L83" s="17"/>
      <c r="M83" s="16"/>
      <c r="N83" s="65"/>
      <c r="O83" s="65"/>
      <c r="P83" s="193">
        <v>13644145</v>
      </c>
      <c r="Q83" s="19">
        <f t="shared" si="9"/>
        <v>1.0622477161669931E-4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103.251</v>
      </c>
      <c r="J84" s="303">
        <v>103.265</v>
      </c>
      <c r="K84" s="16"/>
      <c r="L84" s="17"/>
      <c r="M84" s="16"/>
      <c r="N84" s="189"/>
      <c r="O84" s="189"/>
      <c r="P84" s="193">
        <v>495826813</v>
      </c>
      <c r="Q84" s="19">
        <f t="shared" si="9"/>
        <v>1.3559190710013262E-4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103.2</v>
      </c>
      <c r="J85" s="303">
        <v>103.211</v>
      </c>
      <c r="K85" s="16"/>
      <c r="L85" s="17"/>
      <c r="M85" s="16"/>
      <c r="N85" s="50"/>
      <c r="O85" s="50"/>
      <c r="P85" s="193">
        <v>7966760</v>
      </c>
      <c r="Q85" s="19">
        <f t="shared" si="9"/>
        <v>1.0658914728677984E-4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102.434</v>
      </c>
      <c r="J86" s="303">
        <v>102.456</v>
      </c>
      <c r="K86" s="16"/>
      <c r="L86" s="17"/>
      <c r="M86" s="16"/>
      <c r="N86" s="189"/>
      <c r="O86" s="189"/>
      <c r="P86" s="190">
        <v>98736386</v>
      </c>
      <c r="Q86" s="19">
        <f t="shared" si="9"/>
        <v>2.1477243883872123E-4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105.511</v>
      </c>
      <c r="J87" s="322">
        <v>105.524</v>
      </c>
      <c r="K87" s="16"/>
      <c r="L87" s="17"/>
      <c r="M87" s="16"/>
      <c r="N87" s="65"/>
      <c r="O87" s="189"/>
      <c r="P87" s="193">
        <v>1896051</v>
      </c>
      <c r="Q87" s="19">
        <f t="shared" si="9"/>
        <v>1.2320990228511936E-4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102.60899999999999</v>
      </c>
      <c r="J88" s="303">
        <v>102.623</v>
      </c>
      <c r="K88" s="16"/>
      <c r="L88" s="17"/>
      <c r="M88" s="16"/>
      <c r="N88" s="50"/>
      <c r="O88" s="50"/>
      <c r="P88" s="323">
        <v>238533377</v>
      </c>
      <c r="Q88" s="19">
        <f t="shared" si="9"/>
        <v>1.364402732704734E-4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102.121</v>
      </c>
      <c r="J89" s="303">
        <v>102.131</v>
      </c>
      <c r="K89" s="16"/>
      <c r="L89" s="17"/>
      <c r="M89" s="16"/>
      <c r="N89" s="50"/>
      <c r="O89" s="50"/>
      <c r="P89" s="323">
        <v>7691292</v>
      </c>
      <c r="Q89" s="19">
        <f t="shared" si="9"/>
        <v>9.7923052065736885E-5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105.608</v>
      </c>
      <c r="J90" s="327">
        <v>105.619</v>
      </c>
      <c r="K90" s="16"/>
      <c r="L90" s="17"/>
      <c r="M90" s="16"/>
      <c r="N90" s="65"/>
      <c r="O90" s="65"/>
      <c r="P90" s="323">
        <v>30336731</v>
      </c>
      <c r="Q90" s="19">
        <f t="shared" si="9"/>
        <v>1.0415877585027346E-4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101.797</v>
      </c>
      <c r="J91" s="332">
        <v>101.80800000000001</v>
      </c>
      <c r="K91" s="16"/>
      <c r="L91" s="17"/>
      <c r="M91" s="16"/>
      <c r="N91" s="50"/>
      <c r="O91" s="50"/>
      <c r="P91" s="323">
        <v>84444974</v>
      </c>
      <c r="Q91" s="19">
        <f t="shared" si="9"/>
        <v>1.0805819424943654E-4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105.754</v>
      </c>
      <c r="J93" s="337">
        <v>105.779</v>
      </c>
      <c r="L93" s="227"/>
      <c r="M93" s="1"/>
      <c r="N93" s="338"/>
      <c r="O93" s="338"/>
      <c r="P93" s="339">
        <v>2906406</v>
      </c>
      <c r="Q93" s="19">
        <f t="shared" si="9"/>
        <v>2.3639767762913434E-4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103.73399999999999</v>
      </c>
      <c r="J94" s="303">
        <v>103.77200000000001</v>
      </c>
      <c r="K94" s="16"/>
      <c r="L94" s="17"/>
      <c r="M94" s="16"/>
      <c r="N94" s="50"/>
      <c r="O94" s="50"/>
      <c r="P94" s="193">
        <v>6731116</v>
      </c>
      <c r="Q94" s="19">
        <f t="shared" si="9"/>
        <v>3.6632155320349079E-4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105.458</v>
      </c>
      <c r="J95" s="350">
        <v>105.486</v>
      </c>
      <c r="K95" s="16"/>
      <c r="L95" s="17"/>
      <c r="M95" s="16"/>
      <c r="N95" s="50"/>
      <c r="O95" s="50"/>
      <c r="P95" s="193">
        <v>3783881</v>
      </c>
      <c r="Q95" s="19">
        <f t="shared" si="9"/>
        <v>2.6550854368569284E-4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108.44</v>
      </c>
      <c r="J97" s="358">
        <v>108.607</v>
      </c>
      <c r="K97" s="16"/>
      <c r="L97" s="17"/>
      <c r="M97" s="16"/>
      <c r="N97" s="359"/>
      <c r="O97" s="360" t="s">
        <v>79</v>
      </c>
      <c r="P97" s="95">
        <v>9568242</v>
      </c>
      <c r="Q97" s="19">
        <f t="shared" si="9"/>
        <v>1.5400221320546071E-3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58.280999999999999</v>
      </c>
      <c r="J99" s="297">
        <v>58.401000000000003</v>
      </c>
      <c r="K99" s="16"/>
      <c r="L99" s="16"/>
      <c r="M99" s="17"/>
      <c r="N99" s="16"/>
      <c r="O99" s="140"/>
      <c r="P99" s="57">
        <v>5366787</v>
      </c>
      <c r="Q99" s="19">
        <f t="shared" si="9"/>
        <v>2.0589900653730127E-3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88.444999999999993</v>
      </c>
      <c r="J100" s="303">
        <v>88.504999999999995</v>
      </c>
      <c r="K100" s="16"/>
      <c r="L100" s="16"/>
      <c r="M100" s="17"/>
      <c r="N100" s="16"/>
      <c r="O100" s="373"/>
      <c r="P100" s="57">
        <v>2062892</v>
      </c>
      <c r="Q100" s="19">
        <f t="shared" si="9"/>
        <v>6.7838769856975838E-4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18.440000000000001</v>
      </c>
      <c r="J101" s="303">
        <v>18.443999999999999</v>
      </c>
      <c r="K101" s="303"/>
      <c r="L101" s="303"/>
      <c r="M101" s="303"/>
      <c r="N101" s="374"/>
      <c r="O101" s="375"/>
      <c r="P101" s="376">
        <v>1044932</v>
      </c>
      <c r="Q101" s="19">
        <f t="shared" si="9"/>
        <v>2.1691973969619212E-4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276.25599999999997</v>
      </c>
      <c r="J102" s="303">
        <v>275.596</v>
      </c>
      <c r="K102" s="16"/>
      <c r="L102" s="16"/>
      <c r="M102" s="17"/>
      <c r="N102" s="16"/>
      <c r="O102" s="56"/>
      <c r="P102" s="57">
        <v>13360914</v>
      </c>
      <c r="Q102" s="19">
        <f t="shared" si="9"/>
        <v>-2.3890883817906878E-3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2109.04</v>
      </c>
      <c r="J103" s="303">
        <v>2107.91</v>
      </c>
      <c r="K103" s="57"/>
      <c r="M103" s="17"/>
      <c r="N103" s="16"/>
      <c r="O103" s="56"/>
      <c r="P103" s="57">
        <v>2272327</v>
      </c>
      <c r="Q103" s="19">
        <f t="shared" si="9"/>
        <v>-5.3578879490199767E-4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72.947000000000003</v>
      </c>
      <c r="J104" s="303">
        <v>72.701999999999998</v>
      </c>
      <c r="K104" s="16"/>
      <c r="L104" s="16"/>
      <c r="M104" s="17"/>
      <c r="N104" s="16"/>
      <c r="O104" s="140"/>
      <c r="P104" s="57">
        <v>1243875</v>
      </c>
      <c r="Q104" s="19">
        <f t="shared" si="9"/>
        <v>-3.3586028212264319E-3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55.968000000000004</v>
      </c>
      <c r="J105" s="303">
        <v>55.886000000000003</v>
      </c>
      <c r="K105" s="16"/>
      <c r="L105" s="16"/>
      <c r="M105" s="17"/>
      <c r="N105" s="16"/>
      <c r="O105" s="140"/>
      <c r="P105" s="57">
        <v>1137170</v>
      </c>
      <c r="Q105" s="19">
        <f t="shared" si="9"/>
        <v>-1.4651229273870915E-3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106.107</v>
      </c>
      <c r="J106" s="332">
        <v>106.151</v>
      </c>
      <c r="K106" s="383"/>
      <c r="L106" s="383"/>
      <c r="M106" s="17"/>
      <c r="N106" s="383"/>
      <c r="O106" s="338"/>
      <c r="P106" s="376">
        <v>994538</v>
      </c>
      <c r="Q106" s="19">
        <f t="shared" si="9"/>
        <v>4.1467575183538251E-4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11.407</v>
      </c>
      <c r="J108" s="389">
        <v>11.43</v>
      </c>
      <c r="K108" s="16"/>
      <c r="L108" s="17"/>
      <c r="M108" s="16"/>
      <c r="N108" s="88"/>
      <c r="O108" s="140"/>
      <c r="P108" s="170">
        <v>390020</v>
      </c>
      <c r="Q108" s="19">
        <f t="shared" si="9"/>
        <v>2.0163057771543516E-3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12.856</v>
      </c>
      <c r="J109" s="389">
        <v>12.872999999999999</v>
      </c>
      <c r="K109" s="16"/>
      <c r="L109" s="17"/>
      <c r="M109" s="16"/>
      <c r="N109" s="88"/>
      <c r="O109" s="140"/>
      <c r="P109" s="170">
        <v>1902712</v>
      </c>
      <c r="Q109" s="19">
        <f t="shared" si="9"/>
        <v>1.3223397635344944E-3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14.627000000000001</v>
      </c>
      <c r="J110" s="389">
        <v>14.641999999999999</v>
      </c>
      <c r="K110" s="16"/>
      <c r="L110" s="17"/>
      <c r="M110" s="16"/>
      <c r="N110" s="88"/>
      <c r="O110" s="393"/>
      <c r="P110" s="170">
        <v>45150429</v>
      </c>
      <c r="Q110" s="19">
        <f t="shared" si="9"/>
        <v>1.0255007862171868E-3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13.058999999999999</v>
      </c>
      <c r="J111" s="389">
        <v>13.064</v>
      </c>
      <c r="K111" s="16"/>
      <c r="L111" s="17"/>
      <c r="M111" s="16"/>
      <c r="N111" s="88"/>
      <c r="O111" s="140"/>
      <c r="P111" s="170">
        <v>16749546</v>
      </c>
      <c r="Q111" s="19">
        <f t="shared" si="9"/>
        <v>3.8287770885985005E-4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148.16300000000001</v>
      </c>
      <c r="J112" s="395">
        <v>148.17599999999999</v>
      </c>
      <c r="K112" s="16"/>
      <c r="L112" s="396"/>
      <c r="M112" s="16"/>
      <c r="N112" s="88"/>
      <c r="O112" s="140"/>
      <c r="P112" s="397">
        <v>148177</v>
      </c>
      <c r="Q112" s="19">
        <f t="shared" si="9"/>
        <v>8.774120394414804E-5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8.6829999999999998</v>
      </c>
      <c r="J113" s="401">
        <v>8.7560000000000002</v>
      </c>
      <c r="K113" s="16"/>
      <c r="L113" s="17"/>
      <c r="M113" s="16"/>
      <c r="N113" s="88"/>
      <c r="O113" s="402"/>
      <c r="P113" s="170">
        <v>622841</v>
      </c>
      <c r="Q113" s="19">
        <f t="shared" si="9"/>
        <v>8.4072325233214788E-3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100.874</v>
      </c>
      <c r="J114" s="389">
        <v>99.924000000000007</v>
      </c>
      <c r="K114" s="16"/>
      <c r="L114" s="17"/>
      <c r="M114" s="16"/>
      <c r="N114" s="88"/>
      <c r="O114" s="403"/>
      <c r="P114" s="170">
        <v>170072</v>
      </c>
      <c r="Q114" s="19">
        <f t="shared" si="9"/>
        <v>-9.4176893946902943E-3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75.784999999999997</v>
      </c>
      <c r="J115" s="389">
        <v>75.644000000000005</v>
      </c>
      <c r="K115" s="16"/>
      <c r="L115" s="16"/>
      <c r="M115" s="17"/>
      <c r="N115" s="16"/>
      <c r="O115" s="140"/>
      <c r="P115" s="170">
        <v>372249</v>
      </c>
      <c r="Q115" s="19">
        <f t="shared" si="9"/>
        <v>-1.8605264894107163E-3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76.459999999999994</v>
      </c>
      <c r="J116" s="401">
        <v>76.051000000000002</v>
      </c>
      <c r="K116" s="16"/>
      <c r="L116" s="16"/>
      <c r="M116" s="17"/>
      <c r="N116" s="16"/>
      <c r="O116" s="56"/>
      <c r="P116" s="170">
        <v>131417</v>
      </c>
      <c r="Q116" s="19">
        <f t="shared" si="9"/>
        <v>-5.3492021972272015E-3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98.433000000000007</v>
      </c>
      <c r="J117" s="401">
        <v>98.322999999999993</v>
      </c>
      <c r="K117" s="412"/>
      <c r="L117" s="413"/>
      <c r="M117" s="412"/>
      <c r="N117" s="414"/>
      <c r="O117" s="403"/>
      <c r="P117" s="170">
        <v>1998320</v>
      </c>
      <c r="Q117" s="19">
        <f t="shared" si="9"/>
        <v>-1.1175114036960534E-3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87.025000000000006</v>
      </c>
      <c r="J118" s="389">
        <v>86.983000000000004</v>
      </c>
      <c r="K118" s="16"/>
      <c r="L118" s="16"/>
      <c r="M118" s="17"/>
      <c r="N118" s="16"/>
      <c r="O118" s="140"/>
      <c r="P118" s="170">
        <v>4884150</v>
      </c>
      <c r="Q118" s="19">
        <f t="shared" si="9"/>
        <v>-4.8261993679978845E-4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9.4350000000000005</v>
      </c>
      <c r="J119" s="401">
        <v>9.5190000000000001</v>
      </c>
      <c r="K119" s="412"/>
      <c r="L119" s="413"/>
      <c r="M119" s="412"/>
      <c r="N119" s="414"/>
      <c r="O119" s="403"/>
      <c r="P119" s="170">
        <v>636183</v>
      </c>
      <c r="Q119" s="19">
        <f t="shared" si="9"/>
        <v>8.9030206677265106E-3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90.733999999999995</v>
      </c>
      <c r="J120" s="389">
        <v>90.376000000000005</v>
      </c>
      <c r="K120" s="419"/>
      <c r="L120" s="420"/>
      <c r="M120" s="421"/>
      <c r="N120" s="420"/>
      <c r="O120" s="422"/>
      <c r="P120" s="423">
        <v>2230567</v>
      </c>
      <c r="Q120" s="19">
        <f t="shared" si="9"/>
        <v>-3.9455992241055164E-3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138.804</v>
      </c>
      <c r="J121" s="429">
        <v>138.749</v>
      </c>
      <c r="K121" s="419"/>
      <c r="L121" s="420"/>
      <c r="M121" s="421"/>
      <c r="N121" s="420"/>
      <c r="O121" s="422"/>
      <c r="P121" s="423">
        <v>66843739</v>
      </c>
      <c r="Q121" s="19">
        <f t="shared" si="9"/>
        <v>-3.9624218322243467E-4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98.076999999999998</v>
      </c>
      <c r="J123" s="434">
        <v>96.888000000000005</v>
      </c>
      <c r="K123" s="251" t="s">
        <v>90</v>
      </c>
      <c r="M123" s="227">
        <f>+(J123-I123)/I123</f>
        <v>-1.2123127746566402E-2</v>
      </c>
      <c r="O123" s="435" t="s">
        <v>90</v>
      </c>
      <c r="P123" s="170">
        <v>320022</v>
      </c>
      <c r="Q123" s="19">
        <f t="shared" si="9"/>
        <v>-1.2123127746566402E-2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113.452</v>
      </c>
      <c r="J124" s="401">
        <v>112.75700000000001</v>
      </c>
      <c r="K124" s="226" t="s">
        <v>79</v>
      </c>
      <c r="M124" s="227" t="e">
        <f>+(#REF!-I124)/I124</f>
        <v>#REF!</v>
      </c>
      <c r="O124" s="440" t="s">
        <v>79</v>
      </c>
      <c r="P124" s="441">
        <v>757621</v>
      </c>
      <c r="Q124" s="19">
        <f t="shared" si="9"/>
        <v>-6.1259387229841093E-3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114.375</v>
      </c>
      <c r="J125" s="401">
        <v>112.807</v>
      </c>
      <c r="K125" s="226" t="s">
        <v>79</v>
      </c>
      <c r="M125" s="227">
        <f t="shared" ref="M125:M130" si="15">+(J125-I125)/I125</f>
        <v>-1.370928961748632E-2</v>
      </c>
      <c r="O125" s="440" t="s">
        <v>79</v>
      </c>
      <c r="P125" s="57">
        <v>356472</v>
      </c>
      <c r="Q125" s="19">
        <f t="shared" si="9"/>
        <v>-1.370928961748632E-2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189.375</v>
      </c>
      <c r="J126" s="445">
        <v>187.482</v>
      </c>
      <c r="K126" s="230" t="s">
        <v>81</v>
      </c>
      <c r="M126" s="227">
        <f t="shared" si="15"/>
        <v>-9.996039603960399E-3</v>
      </c>
      <c r="O126" s="446" t="s">
        <v>81</v>
      </c>
      <c r="P126" s="397">
        <v>2371460</v>
      </c>
      <c r="Q126" s="19">
        <f t="shared" si="9"/>
        <v>-9.996039603960399E-3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173.90799999999999</v>
      </c>
      <c r="J127" s="434">
        <v>172.63300000000001</v>
      </c>
      <c r="K127" s="88" t="s">
        <v>81</v>
      </c>
      <c r="L127" s="16"/>
      <c r="M127" s="17">
        <f t="shared" si="15"/>
        <v>-7.3314626124156299E-3</v>
      </c>
      <c r="N127" s="16"/>
      <c r="O127" s="446" t="s">
        <v>81</v>
      </c>
      <c r="P127" s="170">
        <v>2573617</v>
      </c>
      <c r="Q127" s="19">
        <f t="shared" si="9"/>
        <v>-7.3314626124156299E-3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167.16399999999999</v>
      </c>
      <c r="J128" s="434">
        <v>166.29499999999999</v>
      </c>
      <c r="K128" s="88" t="s">
        <v>81</v>
      </c>
      <c r="L128" s="16"/>
      <c r="M128" s="17">
        <f t="shared" si="15"/>
        <v>-5.1984877126654058E-3</v>
      </c>
      <c r="N128" s="16"/>
      <c r="O128" s="447" t="s">
        <v>81</v>
      </c>
      <c r="P128" s="170">
        <v>6656955</v>
      </c>
      <c r="Q128" s="19">
        <f t="shared" si="9"/>
        <v>-5.1984877126654058E-3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23.097000000000001</v>
      </c>
      <c r="J129" s="434">
        <v>22.867000000000001</v>
      </c>
      <c r="K129" s="230" t="s">
        <v>81</v>
      </c>
      <c r="M129" s="227">
        <f t="shared" si="15"/>
        <v>-9.9580032038793093E-3</v>
      </c>
      <c r="O129" s="446" t="s">
        <v>81</v>
      </c>
      <c r="P129" s="170">
        <v>2922238</v>
      </c>
      <c r="Q129" s="19">
        <f t="shared" si="9"/>
        <v>-9.9580032038793093E-3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139.38999999999999</v>
      </c>
      <c r="J130" s="434">
        <v>137.76900000000001</v>
      </c>
      <c r="K130" s="230" t="s">
        <v>81</v>
      </c>
      <c r="M130" s="227">
        <f t="shared" si="15"/>
        <v>-1.1629241695960836E-2</v>
      </c>
      <c r="O130" s="446" t="s">
        <v>81</v>
      </c>
      <c r="P130" s="170">
        <v>769579</v>
      </c>
      <c r="Q130" s="19">
        <f t="shared" si="9"/>
        <v>-1.1629241695960836E-2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137.578</v>
      </c>
      <c r="J131" s="449">
        <v>136.119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323964</v>
      </c>
      <c r="Q131" s="19">
        <f t="shared" si="9"/>
        <v>-1.0604893224207382E-2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5298.1229999999996</v>
      </c>
      <c r="J134" s="401">
        <v>5222.8050000000003</v>
      </c>
      <c r="K134" s="230"/>
      <c r="M134" s="254">
        <f t="shared" si="16"/>
        <v>-1.4215977998245663E-2</v>
      </c>
      <c r="O134" s="446" t="s">
        <v>81</v>
      </c>
      <c r="P134" s="246">
        <v>31342053</v>
      </c>
      <c r="Q134" s="19">
        <f t="shared" si="9"/>
        <v>-1.4215977998245663E-2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5351.192</v>
      </c>
      <c r="J135" s="467">
        <v>5247.9719999999998</v>
      </c>
      <c r="K135" s="468"/>
      <c r="L135" s="469"/>
      <c r="M135" s="470">
        <f t="shared" si="16"/>
        <v>-1.928916024691326E-2</v>
      </c>
      <c r="N135" s="469"/>
      <c r="O135" s="471" t="s">
        <v>184</v>
      </c>
      <c r="P135" s="518">
        <v>5038053</v>
      </c>
      <c r="Q135" s="19">
        <f t="shared" ref="Q135:Q143" si="17">+(J135-I135)/I135</f>
        <v>-1.928916024691326E-2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86.278000000000006</v>
      </c>
      <c r="J136" s="434">
        <v>85.79</v>
      </c>
      <c r="K136" s="475"/>
      <c r="L136" s="476"/>
      <c r="M136" s="477">
        <f t="shared" si="16"/>
        <v>-5.6561348200004583E-3</v>
      </c>
      <c r="N136" s="476"/>
      <c r="O136" s="435" t="s">
        <v>90</v>
      </c>
      <c r="P136" s="478">
        <v>1191362</v>
      </c>
      <c r="Q136" s="19">
        <f t="shared" si="17"/>
        <v>-5.6561348200004583E-3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4459.5460000000003</v>
      </c>
      <c r="J137" s="480">
        <v>4372.4759999999997</v>
      </c>
      <c r="K137" s="481"/>
      <c r="L137" s="482"/>
      <c r="M137" s="483">
        <f>+(J137-I137)/I137</f>
        <v>-1.9524408986923918E-2</v>
      </c>
      <c r="N137" s="482"/>
      <c r="O137" s="471" t="s">
        <v>184</v>
      </c>
      <c r="P137" s="518">
        <v>12597104</v>
      </c>
      <c r="Q137" s="19">
        <f t="shared" si="17"/>
        <v>-1.9524408986923918E-2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10.186999999999999</v>
      </c>
      <c r="J138" s="434">
        <v>10.071</v>
      </c>
      <c r="K138" s="475"/>
      <c r="L138" s="476"/>
      <c r="M138" s="477">
        <f>+(J138-I138)/I138</f>
        <v>-1.1387061941690356E-2</v>
      </c>
      <c r="N138" s="476"/>
      <c r="O138" s="471" t="s">
        <v>184</v>
      </c>
      <c r="P138" s="518">
        <v>2618875</v>
      </c>
      <c r="Q138" s="19">
        <f t="shared" si="17"/>
        <v>-1.1387061941690356E-2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160.46</v>
      </c>
      <c r="J139" s="389">
        <v>160.41900000000001</v>
      </c>
      <c r="K139" s="230" t="s">
        <v>81</v>
      </c>
      <c r="M139" s="227" t="e">
        <f>+(#REF!-#REF!)/#REF!</f>
        <v>#REF!</v>
      </c>
      <c r="O139" s="231" t="s">
        <v>81</v>
      </c>
      <c r="P139" s="232">
        <v>30101161</v>
      </c>
      <c r="Q139" s="19">
        <f t="shared" si="17"/>
        <v>-2.5551539324440242E-4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125.316</v>
      </c>
      <c r="J141" s="495">
        <v>125.629</v>
      </c>
      <c r="K141" s="290"/>
      <c r="L141" s="8"/>
      <c r="M141" s="496"/>
      <c r="N141" s="8"/>
      <c r="O141" s="497"/>
      <c r="P141" s="309">
        <v>4139244</v>
      </c>
      <c r="Q141" s="19">
        <f t="shared" si="17"/>
        <v>2.4976858501707874E-3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10495.34</v>
      </c>
      <c r="J143" s="495">
        <v>10322.877</v>
      </c>
      <c r="K143" s="230" t="s">
        <v>81</v>
      </c>
      <c r="M143" s="227">
        <f>+(J143-I143)/I143</f>
        <v>-1.6432340448237003E-2</v>
      </c>
      <c r="O143" s="446" t="s">
        <v>81</v>
      </c>
      <c r="P143" s="518">
        <v>10317568</v>
      </c>
      <c r="Q143" s="19">
        <f t="shared" si="17"/>
        <v>-1.6432340448237003E-2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P1:P597"/>
  <mergeCells count="33">
    <mergeCell ref="B98:K98"/>
    <mergeCell ref="B107:J107"/>
    <mergeCell ref="B122:J122"/>
    <mergeCell ref="B140:J140"/>
    <mergeCell ref="B142:J14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P1:P3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B97" zoomScale="106" zoomScaleNormal="106" zoomScaleSheetLayoutView="100" workbookViewId="0">
      <selection activeCell="T22" sqref="T22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195.43199999999999</v>
      </c>
      <c r="J6" s="15">
        <v>195.459</v>
      </c>
      <c r="K6" s="16"/>
      <c r="L6" s="16"/>
      <c r="M6" s="17"/>
      <c r="N6" s="16"/>
      <c r="O6" s="1"/>
      <c r="P6" s="18">
        <v>581072575</v>
      </c>
      <c r="Q6" s="19">
        <f>+(J6-I6)/I6</f>
        <v>1.3815547095672785E-4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133.40799999999999</v>
      </c>
      <c r="J7" s="27">
        <v>133.42599999999999</v>
      </c>
      <c r="K7" s="16"/>
      <c r="L7" s="16"/>
      <c r="M7" s="17"/>
      <c r="N7" s="16"/>
      <c r="O7" s="1"/>
      <c r="P7" s="28">
        <v>284541838</v>
      </c>
      <c r="Q7" s="19">
        <f t="shared" ref="Q7:Q70" si="0">+(J7-I7)/I7</f>
        <v>1.3492444231231023E-4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112.083</v>
      </c>
      <c r="J8" s="27">
        <v>112.096</v>
      </c>
      <c r="K8" s="16"/>
      <c r="L8" s="16"/>
      <c r="M8" s="17"/>
      <c r="N8" s="16"/>
      <c r="O8" s="1"/>
      <c r="P8" s="18">
        <v>63377087</v>
      </c>
      <c r="Q8" s="19">
        <f t="shared" si="0"/>
        <v>1.1598547504978659E-4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119.035</v>
      </c>
      <c r="J9" s="27">
        <v>119.05500000000001</v>
      </c>
      <c r="K9" s="16"/>
      <c r="L9" s="16"/>
      <c r="M9" s="17"/>
      <c r="N9" s="16"/>
      <c r="P9" s="18">
        <v>118954776</v>
      </c>
      <c r="Q9" s="19">
        <f t="shared" si="0"/>
        <v>1.6801780988793407E-4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116.84699999999999</v>
      </c>
      <c r="J10" s="27">
        <v>116.864</v>
      </c>
      <c r="K10" s="16"/>
      <c r="L10" s="16"/>
      <c r="M10" s="17"/>
      <c r="N10" s="16"/>
      <c r="O10" s="42"/>
      <c r="P10" s="43">
        <v>12792261</v>
      </c>
      <c r="Q10" s="19">
        <f t="shared" si="0"/>
        <v>1.4548940066933785E-4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113.97799999999999</v>
      </c>
      <c r="J11" s="47">
        <v>113.998</v>
      </c>
      <c r="K11" s="16"/>
      <c r="L11" s="16"/>
      <c r="M11" s="17"/>
      <c r="N11" s="16"/>
      <c r="O11" s="42"/>
      <c r="P11" s="43">
        <v>146116451</v>
      </c>
      <c r="Q11" s="19">
        <f t="shared" si="0"/>
        <v>1.7547245959755595E-4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112.708</v>
      </c>
      <c r="J12" s="27">
        <v>112.721</v>
      </c>
      <c r="K12" s="16"/>
      <c r="L12" s="17"/>
      <c r="M12" s="16"/>
      <c r="N12" s="50"/>
      <c r="O12" s="50"/>
      <c r="P12" s="51">
        <v>3538443</v>
      </c>
      <c r="Q12" s="19">
        <f t="shared" si="0"/>
        <v>1.153423004578666E-4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46.066000000000003</v>
      </c>
      <c r="J13" s="55">
        <v>46.070999999999998</v>
      </c>
      <c r="K13" s="16"/>
      <c r="L13" s="16"/>
      <c r="M13" s="17"/>
      <c r="N13" s="16"/>
      <c r="O13" s="56"/>
      <c r="P13" s="57">
        <v>33446503</v>
      </c>
      <c r="Q13" s="19">
        <f t="shared" si="0"/>
        <v>1.0853992098283881E-4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32.536000000000001</v>
      </c>
      <c r="J14" s="55">
        <v>32.540999999999997</v>
      </c>
      <c r="K14" s="16"/>
      <c r="L14" s="16"/>
      <c r="M14" s="17"/>
      <c r="N14" s="16"/>
      <c r="O14" s="56"/>
      <c r="P14" s="57">
        <v>5902913</v>
      </c>
      <c r="Q14" s="19">
        <f t="shared" si="0"/>
        <v>1.5367592820246656E-4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110.105</v>
      </c>
      <c r="J15" s="55">
        <v>110.123</v>
      </c>
      <c r="K15" s="16"/>
      <c r="L15" s="17"/>
      <c r="M15" s="16"/>
      <c r="N15" s="65"/>
      <c r="O15" s="66"/>
      <c r="P15" s="67">
        <v>69164853</v>
      </c>
      <c r="Q15" s="19">
        <f t="shared" si="0"/>
        <v>1.6348031424549912E-4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17.23</v>
      </c>
      <c r="J17" s="76">
        <v>17.231999999999999</v>
      </c>
      <c r="K17" s="16"/>
      <c r="L17" s="16"/>
      <c r="M17" s="17"/>
      <c r="N17" s="16"/>
      <c r="O17" s="1"/>
      <c r="P17" s="67">
        <v>102458385</v>
      </c>
      <c r="Q17" s="19">
        <f t="shared" si="0"/>
        <v>1.1607661056290723E-4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124.444</v>
      </c>
      <c r="J18" s="55">
        <v>124.455</v>
      </c>
      <c r="K18" s="16"/>
      <c r="L18" s="16"/>
      <c r="M18" s="17"/>
      <c r="N18" s="16"/>
      <c r="O18" s="16"/>
      <c r="P18" s="83">
        <v>1900935</v>
      </c>
      <c r="Q18" s="19">
        <f t="shared" si="0"/>
        <v>8.8393172832725405E-5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1.171</v>
      </c>
      <c r="J19" s="55">
        <v>1.171</v>
      </c>
      <c r="K19" s="51"/>
      <c r="L19" s="88"/>
      <c r="M19" s="17"/>
      <c r="N19" s="16"/>
      <c r="O19" s="36"/>
      <c r="P19" s="18">
        <v>4799953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116.318</v>
      </c>
      <c r="J20" s="94">
        <v>116.33799999999999</v>
      </c>
      <c r="K20" s="16"/>
      <c r="L20" s="16"/>
      <c r="M20" s="17"/>
      <c r="N20" s="16"/>
      <c r="O20" s="1"/>
      <c r="P20" s="95">
        <v>24217325</v>
      </c>
      <c r="Q20" s="19">
        <f t="shared" si="0"/>
        <v>1.7194243367317201E-4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11.388</v>
      </c>
      <c r="J21" s="102">
        <v>11.39</v>
      </c>
      <c r="K21" s="103"/>
      <c r="L21" s="104"/>
      <c r="M21" s="103"/>
      <c r="N21" s="105"/>
      <c r="O21" s="106"/>
      <c r="P21" s="107">
        <v>5104926</v>
      </c>
      <c r="Q21" s="19">
        <f t="shared" si="0"/>
        <v>1.7562346329475482E-4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163.501</v>
      </c>
      <c r="J22" s="55">
        <v>163.523</v>
      </c>
      <c r="P22" s="95">
        <v>78585525</v>
      </c>
      <c r="Q22" s="19">
        <f t="shared" si="0"/>
        <v>1.345557519525346E-4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11.391</v>
      </c>
      <c r="J23" s="119">
        <v>11.391999999999999</v>
      </c>
      <c r="K23" s="16"/>
      <c r="L23" s="16"/>
      <c r="M23" s="17"/>
      <c r="N23" s="16"/>
      <c r="O23" s="16"/>
      <c r="P23" s="83">
        <v>733020</v>
      </c>
      <c r="Q23" s="19">
        <f t="shared" si="0"/>
        <v>8.7788605039017281E-5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1.804</v>
      </c>
      <c r="J25" s="125">
        <v>1.806</v>
      </c>
      <c r="K25" s="88" t="s">
        <v>48</v>
      </c>
      <c r="L25" s="16"/>
      <c r="M25" s="17">
        <f>+(J25-I25)/I25</f>
        <v>1.1086474501108656E-3</v>
      </c>
      <c r="N25" s="16"/>
      <c r="O25" s="126" t="s">
        <v>49</v>
      </c>
      <c r="P25" s="127">
        <v>4271600</v>
      </c>
      <c r="Q25" s="19">
        <f t="shared" si="0"/>
        <v>1.1086474501108656E-3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62.457999999999998</v>
      </c>
      <c r="J27" s="102">
        <v>62.465000000000003</v>
      </c>
      <c r="K27" s="16"/>
      <c r="L27" s="16"/>
      <c r="M27" s="134"/>
      <c r="N27" s="16"/>
      <c r="O27" s="16"/>
      <c r="P27" s="18">
        <v>1458055</v>
      </c>
      <c r="Q27" s="19">
        <f t="shared" si="0"/>
        <v>1.1207531461149896E-4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130.41300000000001</v>
      </c>
      <c r="J28" s="55">
        <v>130.506</v>
      </c>
      <c r="K28" s="16"/>
      <c r="L28" s="16"/>
      <c r="M28" s="17"/>
      <c r="N28" s="16"/>
      <c r="O28" s="140"/>
      <c r="P28" s="57">
        <v>6216815</v>
      </c>
      <c r="Q28" s="19">
        <f t="shared" si="0"/>
        <v>7.1311909088809633E-4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106.23699999999999</v>
      </c>
      <c r="J29" s="146">
        <v>106.462</v>
      </c>
      <c r="K29" s="16"/>
      <c r="L29" s="16"/>
      <c r="M29" s="17"/>
      <c r="N29" s="16"/>
      <c r="O29" s="140"/>
      <c r="P29" s="57">
        <v>546898</v>
      </c>
      <c r="Q29" s="19">
        <f t="shared" si="0"/>
        <v>2.117906190875199E-3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103.77200000000001</v>
      </c>
      <c r="J30" s="152">
        <v>103.788</v>
      </c>
      <c r="K30" s="16"/>
      <c r="L30" s="16"/>
      <c r="M30" s="153"/>
      <c r="N30" s="16"/>
      <c r="O30" s="154"/>
      <c r="P30" s="67">
        <v>79429137</v>
      </c>
      <c r="Q30" s="19">
        <f t="shared" si="0"/>
        <v>1.5418417299455664E-4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131.952</v>
      </c>
      <c r="J32" s="76">
        <v>132.19</v>
      </c>
      <c r="K32" s="16"/>
      <c r="L32" s="16"/>
      <c r="M32" s="17"/>
      <c r="N32" s="16"/>
      <c r="O32" s="56"/>
      <c r="P32" s="163">
        <v>1150055</v>
      </c>
      <c r="Q32" s="19">
        <f t="shared" si="0"/>
        <v>1.8036861889171787E-3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506.447</v>
      </c>
      <c r="J33" s="55">
        <v>507.01299999999998</v>
      </c>
      <c r="K33" s="16"/>
      <c r="L33" s="16"/>
      <c r="M33" s="17"/>
      <c r="N33" s="16"/>
      <c r="O33" s="169"/>
      <c r="P33" s="170">
        <v>1075882</v>
      </c>
      <c r="Q33" s="19">
        <f t="shared" si="0"/>
        <v>1.1175897971554261E-3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126.05800000000001</v>
      </c>
      <c r="J34" s="55">
        <v>126.378</v>
      </c>
      <c r="K34" s="16"/>
      <c r="L34" s="16"/>
      <c r="M34" s="17"/>
      <c r="N34" s="16"/>
      <c r="O34" s="174"/>
      <c r="P34" s="170">
        <v>747528</v>
      </c>
      <c r="Q34" s="19">
        <f t="shared" si="0"/>
        <v>2.5385140173570355E-3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120.794</v>
      </c>
      <c r="J35" s="27">
        <v>120.803</v>
      </c>
      <c r="K35" s="16"/>
      <c r="L35" s="16"/>
      <c r="M35" s="17"/>
      <c r="N35" s="16"/>
      <c r="P35" s="170">
        <v>197392</v>
      </c>
      <c r="Q35" s="19">
        <f t="shared" si="0"/>
        <v>7.4507011937681851E-5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125.74</v>
      </c>
      <c r="J36" s="27">
        <v>125.753</v>
      </c>
      <c r="K36" s="16"/>
      <c r="L36" s="16"/>
      <c r="M36" s="17"/>
      <c r="N36" s="16"/>
      <c r="O36" s="174"/>
      <c r="P36" s="170">
        <v>129400</v>
      </c>
      <c r="Q36" s="19">
        <f t="shared" si="0"/>
        <v>1.0338794337526031E-4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107.508</v>
      </c>
      <c r="J37" s="27">
        <v>107.518</v>
      </c>
      <c r="K37" s="16"/>
      <c r="L37" s="16"/>
      <c r="M37" s="17"/>
      <c r="N37" s="16"/>
      <c r="O37" s="174"/>
      <c r="P37" s="170">
        <v>122356</v>
      </c>
      <c r="Q37" s="19">
        <f t="shared" si="0"/>
        <v>9.3016333668239731E-5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98.314999999999998</v>
      </c>
      <c r="J38" s="27">
        <v>98.665999999999997</v>
      </c>
      <c r="K38" s="16"/>
      <c r="L38" s="16"/>
      <c r="M38" s="17"/>
      <c r="N38" s="16"/>
      <c r="O38" s="140"/>
      <c r="P38" s="186">
        <v>131917</v>
      </c>
      <c r="Q38" s="19">
        <f t="shared" si="0"/>
        <v>3.5701571479428277E-3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165.44499999999999</v>
      </c>
      <c r="J39" s="27">
        <v>165.346</v>
      </c>
      <c r="K39" s="16"/>
      <c r="L39" s="16"/>
      <c r="M39" s="17"/>
      <c r="N39" s="16"/>
      <c r="O39" s="140"/>
      <c r="P39" s="170">
        <v>525305</v>
      </c>
      <c r="Q39" s="19">
        <f t="shared" si="0"/>
        <v>-5.9838617063066001E-4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92.090999999999994</v>
      </c>
      <c r="J40" s="27">
        <v>92.513000000000005</v>
      </c>
      <c r="K40" s="16"/>
      <c r="L40" s="17"/>
      <c r="M40" s="16"/>
      <c r="N40" s="189"/>
      <c r="O40" s="189"/>
      <c r="P40" s="190">
        <v>962780</v>
      </c>
      <c r="Q40" s="19">
        <f t="shared" si="0"/>
        <v>4.5824239067879732E-3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121.161</v>
      </c>
      <c r="J41" s="55">
        <v>121.34699999999999</v>
      </c>
      <c r="K41" s="16"/>
      <c r="L41" s="17"/>
      <c r="M41" s="16"/>
      <c r="N41" s="65"/>
      <c r="O41" s="65"/>
      <c r="P41" s="190">
        <v>40411069</v>
      </c>
      <c r="Q41" s="19">
        <f t="shared" si="0"/>
        <v>1.5351474484363188E-3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159.79900000000001</v>
      </c>
      <c r="J42" s="27">
        <v>160.55699999999999</v>
      </c>
      <c r="K42" s="16"/>
      <c r="L42" s="16"/>
      <c r="M42" s="17"/>
      <c r="N42" s="16"/>
      <c r="O42" s="195"/>
      <c r="P42" s="170">
        <v>644476</v>
      </c>
      <c r="Q42" s="19">
        <f t="shared" si="0"/>
        <v>4.743458970331362E-3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142.971</v>
      </c>
      <c r="J43" s="27">
        <v>143.727</v>
      </c>
      <c r="K43" s="16"/>
      <c r="L43" s="16"/>
      <c r="M43" s="17"/>
      <c r="N43" s="16"/>
      <c r="O43" s="195"/>
      <c r="P43" s="170">
        <v>576921</v>
      </c>
      <c r="Q43" s="19">
        <f t="shared" si="0"/>
        <v>5.2877856348490264E-3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92.667000000000002</v>
      </c>
      <c r="J44" s="27">
        <v>92.763000000000005</v>
      </c>
      <c r="K44" s="16"/>
      <c r="L44" s="16"/>
      <c r="M44" s="17"/>
      <c r="N44" s="16"/>
      <c r="O44" s="204"/>
      <c r="P44" s="205">
        <v>243317</v>
      </c>
      <c r="Q44" s="19">
        <f t="shared" si="0"/>
        <v>1.0359674965198359E-3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21.148</v>
      </c>
      <c r="J45" s="211">
        <v>21.245000000000001</v>
      </c>
      <c r="K45" s="16"/>
      <c r="L45" s="17"/>
      <c r="M45" s="16"/>
      <c r="N45" s="65"/>
      <c r="O45" s="65"/>
      <c r="P45" s="212">
        <v>42963374</v>
      </c>
      <c r="Q45" s="19">
        <f t="shared" si="0"/>
        <v>4.5867221486666021E-3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89.13</v>
      </c>
      <c r="J46" s="211">
        <v>89.010999999999996</v>
      </c>
      <c r="K46" s="16"/>
      <c r="L46" s="17"/>
      <c r="M46" s="16"/>
      <c r="N46" s="65"/>
      <c r="O46" s="65"/>
      <c r="P46" s="212">
        <v>338243</v>
      </c>
      <c r="Q46" s="19">
        <f t="shared" si="0"/>
        <v>-1.3351284640412855E-3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2115.6909999999998</v>
      </c>
      <c r="J48" s="225">
        <v>2111.91</v>
      </c>
      <c r="K48" s="226" t="s">
        <v>79</v>
      </c>
      <c r="M48" s="227">
        <f t="shared" ref="M48" si="4">+(J48-I48)/I48</f>
        <v>-1.7871229777883205E-3</v>
      </c>
      <c r="O48" s="228" t="s">
        <v>79</v>
      </c>
      <c r="P48" s="95">
        <v>9455022</v>
      </c>
      <c r="Q48" s="19">
        <f t="shared" si="0"/>
        <v>-1.7871229777883205E-3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123.259</v>
      </c>
      <c r="J49" s="27">
        <v>122.416</v>
      </c>
      <c r="K49" s="230" t="s">
        <v>81</v>
      </c>
      <c r="M49" s="227" t="e">
        <f>+(#REF!-#REF!)/#REF!</f>
        <v>#REF!</v>
      </c>
      <c r="O49" s="231" t="s">
        <v>81</v>
      </c>
      <c r="P49" s="232">
        <v>61207849</v>
      </c>
      <c r="Q49" s="19">
        <f t="shared" si="0"/>
        <v>-6.8392571739183628E-3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195.923</v>
      </c>
      <c r="J50" s="27">
        <v>194.381</v>
      </c>
      <c r="K50" s="230" t="s">
        <v>81</v>
      </c>
      <c r="M50" s="227" t="e">
        <f>+(#REF!-#REF!)/#REF!</f>
        <v>#REF!</v>
      </c>
      <c r="O50" s="231" t="s">
        <v>81</v>
      </c>
      <c r="P50" s="232">
        <v>2110784</v>
      </c>
      <c r="Q50" s="19">
        <f t="shared" si="0"/>
        <v>-7.8704388969135907E-3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17.113</v>
      </c>
      <c r="J51" s="27">
        <v>16.914999999999999</v>
      </c>
      <c r="K51" s="230" t="s">
        <v>81</v>
      </c>
      <c r="M51" s="227" t="e">
        <f>+(#REF!-#REF!)/#REF!</f>
        <v>#REF!</v>
      </c>
      <c r="O51" s="231" t="s">
        <v>81</v>
      </c>
      <c r="P51" s="193">
        <v>4815640</v>
      </c>
      <c r="Q51" s="19">
        <f t="shared" si="0"/>
        <v>-1.1570151346929259E-2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2.8260000000000001</v>
      </c>
      <c r="J52" s="102">
        <v>2.798</v>
      </c>
      <c r="K52" s="230"/>
      <c r="M52" s="227">
        <f t="shared" ref="M52:M53" si="6">+(J52-I52)/I52</f>
        <v>-9.9079971691436747E-3</v>
      </c>
      <c r="O52" s="235" t="s">
        <v>48</v>
      </c>
      <c r="P52" s="232">
        <v>10326094</v>
      </c>
      <c r="Q52" s="19">
        <f t="shared" si="0"/>
        <v>-9.9079971691436747E-3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2.5289999999999999</v>
      </c>
      <c r="J53" s="27">
        <v>2.512</v>
      </c>
      <c r="K53" s="236" t="s">
        <v>48</v>
      </c>
      <c r="M53" s="227">
        <f t="shared" si="6"/>
        <v>-6.7220245156187838E-3</v>
      </c>
      <c r="O53" s="237" t="s">
        <v>48</v>
      </c>
      <c r="P53" s="238">
        <v>9367745</v>
      </c>
      <c r="Q53" s="19">
        <f t="shared" si="0"/>
        <v>-6.7220245156187838E-3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68.551000000000002</v>
      </c>
      <c r="J54" s="244">
        <v>65.489999999999995</v>
      </c>
      <c r="K54" s="230" t="s">
        <v>81</v>
      </c>
      <c r="M54" s="227">
        <f>+(J54-I54)/I54</f>
        <v>-4.4652886172338944E-2</v>
      </c>
      <c r="O54" s="245" t="s">
        <v>88</v>
      </c>
      <c r="P54" s="246">
        <v>65490</v>
      </c>
      <c r="Q54" s="19">
        <f t="shared" si="0"/>
        <v>-4.4652886172338944E-2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1.1839999999999999</v>
      </c>
      <c r="J55" s="250">
        <v>1.204</v>
      </c>
      <c r="K55" s="251" t="s">
        <v>90</v>
      </c>
      <c r="M55" s="227" t="e">
        <f>+(#REF!-I55)/I55</f>
        <v>#REF!</v>
      </c>
      <c r="O55" s="252" t="s">
        <v>90</v>
      </c>
      <c r="P55" s="238">
        <v>2273423</v>
      </c>
      <c r="Q55" s="19">
        <f t="shared" si="0"/>
        <v>1.6891891891891907E-2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1.26</v>
      </c>
      <c r="J56" s="250">
        <v>1.2609999999999999</v>
      </c>
      <c r="K56" s="251"/>
      <c r="M56" s="254">
        <f t="shared" ref="M56:M63" si="7">+(J56-I56)/I56</f>
        <v>7.9365079365070626E-4</v>
      </c>
      <c r="O56" s="252" t="s">
        <v>90</v>
      </c>
      <c r="P56" s="238">
        <v>769359</v>
      </c>
      <c r="Q56" s="19">
        <f t="shared" si="0"/>
        <v>7.9365079365070626E-4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1.1870000000000001</v>
      </c>
      <c r="J57" s="211">
        <v>1.1910000000000001</v>
      </c>
      <c r="K57" s="251"/>
      <c r="M57" s="254">
        <f t="shared" si="7"/>
        <v>3.3698399326032042E-3</v>
      </c>
      <c r="O57" s="252" t="s">
        <v>90</v>
      </c>
      <c r="P57" s="57">
        <v>707972</v>
      </c>
      <c r="Q57" s="19">
        <f t="shared" si="0"/>
        <v>3.3698399326032042E-3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1.151</v>
      </c>
      <c r="J58" s="55">
        <v>1.157</v>
      </c>
      <c r="K58" s="251"/>
      <c r="M58" s="254">
        <f t="shared" si="7"/>
        <v>5.2128583840139056E-3</v>
      </c>
      <c r="O58" s="252" t="s">
        <v>90</v>
      </c>
      <c r="P58" s="57">
        <v>685301</v>
      </c>
      <c r="Q58" s="19">
        <f t="shared" si="0"/>
        <v>5.2128583840139056E-3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113.67400000000001</v>
      </c>
      <c r="J59" s="102">
        <v>112.203</v>
      </c>
      <c r="K59" s="251"/>
      <c r="M59" s="254">
        <f t="shared" si="7"/>
        <v>-1.2940514101729538E-2</v>
      </c>
      <c r="O59" s="258" t="s">
        <v>81</v>
      </c>
      <c r="P59" s="238">
        <v>16228927</v>
      </c>
      <c r="Q59" s="19">
        <f t="shared" si="0"/>
        <v>-1.2940514101729538E-2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131.59800000000001</v>
      </c>
      <c r="J60" s="264">
        <v>131.21899999999999</v>
      </c>
      <c r="K60" s="251"/>
      <c r="M60" s="254">
        <f t="shared" si="7"/>
        <v>-2.8799829784648631E-3</v>
      </c>
      <c r="O60" s="258" t="s">
        <v>81</v>
      </c>
      <c r="P60" s="238">
        <v>99333</v>
      </c>
      <c r="Q60" s="19">
        <f t="shared" si="0"/>
        <v>-2.8799829784648631E-3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1118.232</v>
      </c>
      <c r="J61" s="27">
        <v>1103.6110000000001</v>
      </c>
      <c r="K61" s="251"/>
      <c r="M61" s="254" t="e">
        <f>+(I61-#REF!)/#REF!</f>
        <v>#REF!</v>
      </c>
      <c r="O61" s="228" t="s">
        <v>79</v>
      </c>
      <c r="P61" s="238">
        <v>5518056</v>
      </c>
      <c r="Q61" s="19">
        <f t="shared" si="0"/>
        <v>-1.3075104271743134E-2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12.849</v>
      </c>
      <c r="J62" s="264">
        <v>12.727</v>
      </c>
      <c r="K62" s="251"/>
      <c r="M62" s="254">
        <f t="shared" ref="M62" si="8">+(J62-I62)/I62</f>
        <v>-9.4949023270293319E-3</v>
      </c>
      <c r="O62" s="258" t="s">
        <v>81</v>
      </c>
      <c r="P62" s="267">
        <v>6530845</v>
      </c>
      <c r="Q62" s="19">
        <f t="shared" si="0"/>
        <v>-9.4949023270293319E-3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9.8290000000000006</v>
      </c>
      <c r="J63" s="274">
        <v>9.6609999999999996</v>
      </c>
      <c r="K63" s="275"/>
      <c r="L63" s="276"/>
      <c r="M63" s="277">
        <f t="shared" si="7"/>
        <v>-1.7092277952996341E-2</v>
      </c>
      <c r="N63" s="276"/>
      <c r="O63" s="278" t="s">
        <v>81</v>
      </c>
      <c r="P63" s="267">
        <v>25315360</v>
      </c>
      <c r="Q63" s="19">
        <f t="shared" si="0"/>
        <v>-1.7092277952996341E-2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83.238</v>
      </c>
      <c r="J65" s="288">
        <v>83.248999999999995</v>
      </c>
      <c r="K65" s="16"/>
      <c r="L65" s="16"/>
      <c r="M65" s="17"/>
      <c r="N65" s="16"/>
      <c r="O65" s="140"/>
      <c r="P65" s="289">
        <v>1260978</v>
      </c>
      <c r="Q65" s="19">
        <f t="shared" si="0"/>
        <v>1.3215118095095604E-4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107.633</v>
      </c>
      <c r="J71" s="297">
        <v>107.646</v>
      </c>
      <c r="K71" s="16"/>
      <c r="L71" s="17"/>
      <c r="M71" s="16"/>
      <c r="N71" s="298"/>
      <c r="O71" s="298"/>
      <c r="P71" s="238">
        <v>71342749</v>
      </c>
      <c r="Q71" s="19">
        <f t="shared" ref="Q71:Q134" si="9">+(J71-I71)/I71</f>
        <v>1.2078080142712022E-4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99.456999999999994</v>
      </c>
      <c r="J72" s="303">
        <v>99.468999999999994</v>
      </c>
      <c r="K72" s="16"/>
      <c r="L72" s="17"/>
      <c r="M72" s="16"/>
      <c r="N72" s="304"/>
      <c r="O72" s="304"/>
      <c r="P72" s="51">
        <v>81394203</v>
      </c>
      <c r="Q72" s="19">
        <f t="shared" si="9"/>
        <v>1.2065515750525811E-4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105.937</v>
      </c>
      <c r="J73" s="303">
        <v>105.952</v>
      </c>
      <c r="K73" s="16"/>
      <c r="L73" s="17"/>
      <c r="M73" s="16"/>
      <c r="N73" s="304"/>
      <c r="O73" s="304"/>
      <c r="P73" s="51">
        <v>50887491</v>
      </c>
      <c r="Q73" s="19">
        <f t="shared" si="9"/>
        <v>1.4159358864231165E-4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103.098</v>
      </c>
      <c r="J74" s="303">
        <v>103.11199999999999</v>
      </c>
      <c r="K74" s="16"/>
      <c r="L74" s="17"/>
      <c r="M74" s="16"/>
      <c r="N74" s="307"/>
      <c r="O74" s="307"/>
      <c r="P74" s="51">
        <v>149828104</v>
      </c>
      <c r="Q74" s="19">
        <f t="shared" si="9"/>
        <v>1.357931288676385E-4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104.724</v>
      </c>
      <c r="J75" s="303">
        <v>104.744</v>
      </c>
      <c r="K75" s="16"/>
      <c r="L75" s="17"/>
      <c r="M75" s="16"/>
      <c r="N75" s="65"/>
      <c r="O75" s="65"/>
      <c r="P75" s="51">
        <v>113640809</v>
      </c>
      <c r="Q75" s="19">
        <f t="shared" si="9"/>
        <v>1.9097819029063081E-4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107.65</v>
      </c>
      <c r="J76" s="303">
        <v>107.66500000000001</v>
      </c>
      <c r="K76" s="16"/>
      <c r="L76" s="17"/>
      <c r="M76" s="16"/>
      <c r="N76" s="50"/>
      <c r="O76" s="50"/>
      <c r="P76" s="51">
        <v>43660543</v>
      </c>
      <c r="Q76" s="19">
        <f t="shared" si="9"/>
        <v>1.3934045517882552E-4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104.419</v>
      </c>
      <c r="J77" s="303">
        <v>104.43300000000001</v>
      </c>
      <c r="K77" s="16"/>
      <c r="L77" s="17"/>
      <c r="M77" s="16"/>
      <c r="N77" s="65"/>
      <c r="O77" s="65"/>
      <c r="P77" s="51">
        <v>299152804</v>
      </c>
      <c r="Q77" s="19">
        <f t="shared" si="9"/>
        <v>1.3407521619638194E-4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101.65600000000001</v>
      </c>
      <c r="J78" s="303">
        <v>101.669</v>
      </c>
      <c r="K78" s="16"/>
      <c r="L78" s="17"/>
      <c r="M78" s="16"/>
      <c r="N78" s="298"/>
      <c r="O78" s="298"/>
      <c r="P78" s="309">
        <v>166088015</v>
      </c>
      <c r="Q78" s="19">
        <f t="shared" si="9"/>
        <v>1.2788226961508439E-4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102.336</v>
      </c>
      <c r="J79" s="303">
        <v>102.34099999999999</v>
      </c>
      <c r="K79" s="16"/>
      <c r="L79" s="17"/>
      <c r="M79" s="16"/>
      <c r="N79" s="298"/>
      <c r="O79" s="298"/>
      <c r="P79" s="309">
        <v>2368179</v>
      </c>
      <c r="Q79" s="19">
        <f t="shared" si="9"/>
        <v>4.8858661663495274E-5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105.277</v>
      </c>
      <c r="J80" s="303">
        <v>105.291</v>
      </c>
      <c r="K80" s="16"/>
      <c r="L80" s="17"/>
      <c r="M80" s="16"/>
      <c r="N80" s="42"/>
      <c r="O80" s="42"/>
      <c r="P80" s="43">
        <v>23486224</v>
      </c>
      <c r="Q80" s="19">
        <f t="shared" si="9"/>
        <v>1.329825127995269E-4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107.205</v>
      </c>
      <c r="J81" s="303">
        <v>107.223</v>
      </c>
      <c r="K81" s="16"/>
      <c r="L81" s="17"/>
      <c r="M81" s="16"/>
      <c r="N81" s="50"/>
      <c r="O81" s="50"/>
      <c r="P81" s="267">
        <v>76132417</v>
      </c>
      <c r="Q81" s="19">
        <f t="shared" si="9"/>
        <v>1.6790261648244655E-4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104.303</v>
      </c>
      <c r="J82" s="303">
        <v>104.316</v>
      </c>
      <c r="K82" s="8"/>
      <c r="L82" s="311"/>
      <c r="M82" s="8"/>
      <c r="N82" s="312"/>
      <c r="O82" s="312"/>
      <c r="P82" s="309">
        <v>95269348</v>
      </c>
      <c r="Q82" s="19">
        <f t="shared" si="9"/>
        <v>1.2463687525771292E-4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103.565</v>
      </c>
      <c r="J83" s="303">
        <v>103.575</v>
      </c>
      <c r="K83" s="16"/>
      <c r="L83" s="17"/>
      <c r="M83" s="16"/>
      <c r="N83" s="65"/>
      <c r="O83" s="65"/>
      <c r="P83" s="193">
        <v>13592411</v>
      </c>
      <c r="Q83" s="19">
        <f t="shared" si="9"/>
        <v>9.6557717375610647E-5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103.265</v>
      </c>
      <c r="J84" s="303">
        <v>103.279</v>
      </c>
      <c r="K84" s="16"/>
      <c r="L84" s="17"/>
      <c r="M84" s="16"/>
      <c r="N84" s="189"/>
      <c r="O84" s="189"/>
      <c r="P84" s="193">
        <v>499236060</v>
      </c>
      <c r="Q84" s="19">
        <f t="shared" si="9"/>
        <v>1.3557352442740322E-4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103.211</v>
      </c>
      <c r="J85" s="303">
        <v>103.221</v>
      </c>
      <c r="K85" s="16"/>
      <c r="L85" s="17"/>
      <c r="M85" s="16"/>
      <c r="N85" s="50"/>
      <c r="O85" s="50"/>
      <c r="P85" s="193">
        <v>8225913</v>
      </c>
      <c r="Q85" s="19">
        <f t="shared" si="9"/>
        <v>9.6888897501284905E-5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102.456</v>
      </c>
      <c r="J86" s="303">
        <v>102.47199999999999</v>
      </c>
      <c r="K86" s="16"/>
      <c r="L86" s="17"/>
      <c r="M86" s="16"/>
      <c r="N86" s="189"/>
      <c r="O86" s="189"/>
      <c r="P86" s="190">
        <v>98079879</v>
      </c>
      <c r="Q86" s="19">
        <f t="shared" si="9"/>
        <v>1.5616459748566343E-4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105.524</v>
      </c>
      <c r="J87" s="322">
        <v>105.536</v>
      </c>
      <c r="K87" s="16"/>
      <c r="L87" s="17"/>
      <c r="M87" s="16"/>
      <c r="N87" s="65"/>
      <c r="O87" s="189"/>
      <c r="P87" s="193">
        <v>1897332</v>
      </c>
      <c r="Q87" s="19">
        <f t="shared" si="9"/>
        <v>1.1371820628483051E-4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102.623</v>
      </c>
      <c r="J88" s="303">
        <v>102.63800000000001</v>
      </c>
      <c r="K88" s="16"/>
      <c r="L88" s="17"/>
      <c r="M88" s="16"/>
      <c r="N88" s="50"/>
      <c r="O88" s="50"/>
      <c r="P88" s="323">
        <v>239392468</v>
      </c>
      <c r="Q88" s="19">
        <f t="shared" si="9"/>
        <v>1.4616606413767448E-4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102.131</v>
      </c>
      <c r="J89" s="303">
        <v>102.143</v>
      </c>
      <c r="K89" s="16"/>
      <c r="L89" s="17"/>
      <c r="M89" s="16"/>
      <c r="N89" s="50"/>
      <c r="O89" s="50"/>
      <c r="P89" s="323">
        <v>7670955</v>
      </c>
      <c r="Q89" s="19">
        <f t="shared" si="9"/>
        <v>1.174961568965393E-4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105.619</v>
      </c>
      <c r="J90" s="327">
        <v>105.631</v>
      </c>
      <c r="K90" s="16"/>
      <c r="L90" s="17"/>
      <c r="M90" s="16"/>
      <c r="N90" s="65"/>
      <c r="O90" s="65"/>
      <c r="P90" s="323">
        <v>30307939</v>
      </c>
      <c r="Q90" s="19">
        <f t="shared" si="9"/>
        <v>1.1361592137778672E-4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101.80800000000001</v>
      </c>
      <c r="J91" s="332">
        <v>101.819</v>
      </c>
      <c r="K91" s="16"/>
      <c r="L91" s="17"/>
      <c r="M91" s="16"/>
      <c r="N91" s="50"/>
      <c r="O91" s="50"/>
      <c r="P91" s="323">
        <v>84378717</v>
      </c>
      <c r="Q91" s="19">
        <f t="shared" si="9"/>
        <v>1.0804651893756561E-4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105.779</v>
      </c>
      <c r="J93" s="337">
        <v>105.794</v>
      </c>
      <c r="L93" s="227"/>
      <c r="M93" s="1"/>
      <c r="N93" s="338"/>
      <c r="O93" s="338"/>
      <c r="P93" s="339">
        <v>2906796</v>
      </c>
      <c r="Q93" s="19">
        <f t="shared" si="9"/>
        <v>1.4180508418495702E-4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103.77200000000001</v>
      </c>
      <c r="J94" s="303">
        <v>103.78700000000001</v>
      </c>
      <c r="K94" s="16"/>
      <c r="L94" s="17"/>
      <c r="M94" s="16"/>
      <c r="N94" s="50"/>
      <c r="O94" s="50"/>
      <c r="P94" s="193">
        <v>6731763</v>
      </c>
      <c r="Q94" s="19">
        <f t="shared" si="9"/>
        <v>1.4454766218248243E-4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105.486</v>
      </c>
      <c r="J95" s="350">
        <v>105.501</v>
      </c>
      <c r="K95" s="16"/>
      <c r="L95" s="17"/>
      <c r="M95" s="16"/>
      <c r="N95" s="50"/>
      <c r="O95" s="50"/>
      <c r="P95" s="193">
        <v>3784216</v>
      </c>
      <c r="Q95" s="19">
        <f t="shared" si="9"/>
        <v>1.421989647915417E-4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108.44</v>
      </c>
      <c r="J97" s="358">
        <v>108.607</v>
      </c>
      <c r="K97" s="16"/>
      <c r="L97" s="17"/>
      <c r="M97" s="16"/>
      <c r="N97" s="359"/>
      <c r="O97" s="360" t="s">
        <v>79</v>
      </c>
      <c r="P97" s="95">
        <v>9568242</v>
      </c>
      <c r="Q97" s="19">
        <f t="shared" si="9"/>
        <v>1.5400221320546071E-3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58.401000000000003</v>
      </c>
      <c r="J99" s="297">
        <v>58.491</v>
      </c>
      <c r="K99" s="16"/>
      <c r="L99" s="16"/>
      <c r="M99" s="17"/>
      <c r="N99" s="16"/>
      <c r="O99" s="140"/>
      <c r="P99" s="57">
        <v>5375053</v>
      </c>
      <c r="Q99" s="19">
        <f t="shared" si="9"/>
        <v>1.5410695022344875E-3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88.504999999999995</v>
      </c>
      <c r="J100" s="303">
        <v>88.608999999999995</v>
      </c>
      <c r="K100" s="16"/>
      <c r="L100" s="16"/>
      <c r="M100" s="17"/>
      <c r="N100" s="16"/>
      <c r="O100" s="373"/>
      <c r="P100" s="57">
        <v>2065320</v>
      </c>
      <c r="Q100" s="19">
        <f t="shared" si="9"/>
        <v>1.1750748545279839E-3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18.443999999999999</v>
      </c>
      <c r="J101" s="303">
        <v>18.448</v>
      </c>
      <c r="K101" s="303"/>
      <c r="L101" s="303"/>
      <c r="M101" s="303"/>
      <c r="N101" s="374"/>
      <c r="O101" s="375"/>
      <c r="P101" s="376">
        <v>1045179</v>
      </c>
      <c r="Q101" s="19">
        <f t="shared" si="9"/>
        <v>2.1687269572768033E-4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275.596</v>
      </c>
      <c r="J102" s="303">
        <v>275.47699999999998</v>
      </c>
      <c r="K102" s="16"/>
      <c r="L102" s="16"/>
      <c r="M102" s="17"/>
      <c r="N102" s="16"/>
      <c r="O102" s="56"/>
      <c r="P102" s="57">
        <v>13355122</v>
      </c>
      <c r="Q102" s="19">
        <f t="shared" si="9"/>
        <v>-4.3179146286603651E-4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2107.91</v>
      </c>
      <c r="J103" s="303">
        <v>2108.5459999999998</v>
      </c>
      <c r="K103" s="57"/>
      <c r="M103" s="17"/>
      <c r="N103" s="16"/>
      <c r="O103" s="56"/>
      <c r="P103" s="57">
        <v>2273013</v>
      </c>
      <c r="Q103" s="19">
        <f t="shared" si="9"/>
        <v>3.0172066169806456E-4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72.701999999999998</v>
      </c>
      <c r="J104" s="303">
        <v>72.896000000000001</v>
      </c>
      <c r="K104" s="16"/>
      <c r="L104" s="16"/>
      <c r="M104" s="17"/>
      <c r="N104" s="16"/>
      <c r="O104" s="140"/>
      <c r="P104" s="57">
        <v>1247195</v>
      </c>
      <c r="Q104" s="19">
        <f t="shared" si="9"/>
        <v>2.6684272784793074E-3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55.886000000000003</v>
      </c>
      <c r="J105" s="303">
        <v>55.930999999999997</v>
      </c>
      <c r="K105" s="16"/>
      <c r="L105" s="16"/>
      <c r="M105" s="17"/>
      <c r="N105" s="16"/>
      <c r="O105" s="140"/>
      <c r="P105" s="57">
        <v>1138103</v>
      </c>
      <c r="Q105" s="19">
        <f t="shared" si="9"/>
        <v>8.052106073076369E-4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106.151</v>
      </c>
      <c r="J106" s="332">
        <v>106.212</v>
      </c>
      <c r="K106" s="383"/>
      <c r="L106" s="383"/>
      <c r="M106" s="17"/>
      <c r="N106" s="383"/>
      <c r="O106" s="338"/>
      <c r="P106" s="376">
        <v>995105</v>
      </c>
      <c r="Q106" s="19">
        <f t="shared" si="9"/>
        <v>5.7465308852490372E-4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11.43</v>
      </c>
      <c r="J108" s="389">
        <v>11.444000000000001</v>
      </c>
      <c r="K108" s="16"/>
      <c r="L108" s="17"/>
      <c r="M108" s="16"/>
      <c r="N108" s="88"/>
      <c r="O108" s="140"/>
      <c r="P108" s="170">
        <v>390487</v>
      </c>
      <c r="Q108" s="19">
        <f t="shared" si="9"/>
        <v>1.224846894138331E-3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12.872999999999999</v>
      </c>
      <c r="J109" s="389">
        <v>12.907999999999999</v>
      </c>
      <c r="K109" s="16"/>
      <c r="L109" s="17"/>
      <c r="M109" s="16"/>
      <c r="N109" s="88"/>
      <c r="O109" s="140"/>
      <c r="P109" s="170">
        <v>1907838</v>
      </c>
      <c r="Q109" s="19">
        <f t="shared" si="9"/>
        <v>2.7188689505165961E-3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14.641999999999999</v>
      </c>
      <c r="J110" s="389">
        <v>14.677</v>
      </c>
      <c r="K110" s="16"/>
      <c r="L110" s="17"/>
      <c r="M110" s="16"/>
      <c r="N110" s="88"/>
      <c r="O110" s="393"/>
      <c r="P110" s="170">
        <v>46032682</v>
      </c>
      <c r="Q110" s="19">
        <f t="shared" si="9"/>
        <v>2.3903838273460006E-3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13.064</v>
      </c>
      <c r="J111" s="389">
        <v>13.109</v>
      </c>
      <c r="K111" s="16"/>
      <c r="L111" s="17"/>
      <c r="M111" s="16"/>
      <c r="N111" s="88"/>
      <c r="O111" s="140"/>
      <c r="P111" s="170">
        <v>16806180</v>
      </c>
      <c r="Q111" s="19">
        <f t="shared" si="9"/>
        <v>3.4445805266380839E-3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148.17599999999999</v>
      </c>
      <c r="J112" s="395">
        <v>148.18700000000001</v>
      </c>
      <c r="K112" s="16"/>
      <c r="L112" s="396"/>
      <c r="M112" s="16"/>
      <c r="N112" s="88"/>
      <c r="O112" s="140"/>
      <c r="P112" s="397">
        <v>148188</v>
      </c>
      <c r="Q112" s="19">
        <f t="shared" si="9"/>
        <v>7.4236043623961389E-5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8.7560000000000002</v>
      </c>
      <c r="J113" s="401">
        <v>8.7739999999999991</v>
      </c>
      <c r="K113" s="16"/>
      <c r="L113" s="17"/>
      <c r="M113" s="16"/>
      <c r="N113" s="88"/>
      <c r="O113" s="402"/>
      <c r="P113" s="170">
        <v>624088</v>
      </c>
      <c r="Q113" s="19">
        <f t="shared" si="9"/>
        <v>2.0557332115119808E-3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99.924000000000007</v>
      </c>
      <c r="J114" s="389">
        <v>100.624</v>
      </c>
      <c r="K114" s="16"/>
      <c r="L114" s="17"/>
      <c r="M114" s="16"/>
      <c r="N114" s="88"/>
      <c r="O114" s="403"/>
      <c r="P114" s="170">
        <v>171262</v>
      </c>
      <c r="Q114" s="19">
        <f t="shared" si="9"/>
        <v>7.0053240462750552E-3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75.644000000000005</v>
      </c>
      <c r="J115" s="389">
        <v>75.578999999999994</v>
      </c>
      <c r="K115" s="16"/>
      <c r="L115" s="16"/>
      <c r="M115" s="17"/>
      <c r="N115" s="16"/>
      <c r="O115" s="140"/>
      <c r="P115" s="170">
        <v>371926</v>
      </c>
      <c r="Q115" s="19">
        <f t="shared" si="9"/>
        <v>-8.5928824493696702E-4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76.051000000000002</v>
      </c>
      <c r="J116" s="401">
        <v>76.188999999999993</v>
      </c>
      <c r="K116" s="16"/>
      <c r="L116" s="16"/>
      <c r="M116" s="17"/>
      <c r="N116" s="16"/>
      <c r="O116" s="56"/>
      <c r="P116" s="170">
        <v>131655</v>
      </c>
      <c r="Q116" s="19">
        <f t="shared" si="9"/>
        <v>1.8145718005021763E-3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98.322999999999993</v>
      </c>
      <c r="J117" s="401">
        <v>98.453000000000003</v>
      </c>
      <c r="K117" s="412"/>
      <c r="L117" s="413"/>
      <c r="M117" s="412"/>
      <c r="N117" s="414"/>
      <c r="O117" s="403"/>
      <c r="P117" s="170">
        <v>2000959</v>
      </c>
      <c r="Q117" s="19">
        <f t="shared" si="9"/>
        <v>1.3221728385017714E-3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86.983000000000004</v>
      </c>
      <c r="J118" s="389">
        <v>86.960999999999999</v>
      </c>
      <c r="K118" s="16"/>
      <c r="L118" s="16"/>
      <c r="M118" s="17"/>
      <c r="N118" s="16"/>
      <c r="O118" s="140"/>
      <c r="P118" s="170">
        <v>4882873</v>
      </c>
      <c r="Q118" s="19">
        <f t="shared" si="9"/>
        <v>-2.529229849511464E-4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9.5190000000000001</v>
      </c>
      <c r="J119" s="401">
        <v>9.5359999999999996</v>
      </c>
      <c r="K119" s="412"/>
      <c r="L119" s="413"/>
      <c r="M119" s="412"/>
      <c r="N119" s="414"/>
      <c r="O119" s="403"/>
      <c r="P119" s="170">
        <v>637266</v>
      </c>
      <c r="Q119" s="19">
        <f t="shared" si="9"/>
        <v>1.7859018804495704E-3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90.376000000000005</v>
      </c>
      <c r="J120" s="389">
        <v>90.753</v>
      </c>
      <c r="K120" s="419"/>
      <c r="L120" s="420"/>
      <c r="M120" s="421"/>
      <c r="N120" s="420"/>
      <c r="O120" s="422"/>
      <c r="P120" s="423">
        <v>2239884</v>
      </c>
      <c r="Q120" s="19">
        <f t="shared" si="9"/>
        <v>4.171461449942411E-3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138.749</v>
      </c>
      <c r="J121" s="429">
        <v>139.083</v>
      </c>
      <c r="K121" s="419"/>
      <c r="L121" s="420"/>
      <c r="M121" s="421"/>
      <c r="N121" s="420"/>
      <c r="O121" s="422"/>
      <c r="P121" s="423">
        <v>67004423</v>
      </c>
      <c r="Q121" s="19">
        <f t="shared" si="9"/>
        <v>2.4072245565734036E-3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96.888000000000005</v>
      </c>
      <c r="J123" s="434">
        <v>96.978999999999999</v>
      </c>
      <c r="K123" s="251" t="s">
        <v>90</v>
      </c>
      <c r="M123" s="227">
        <f>+(J123-I123)/I123</f>
        <v>9.3922880026416035E-4</v>
      </c>
      <c r="O123" s="435" t="s">
        <v>90</v>
      </c>
      <c r="P123" s="170">
        <v>302965</v>
      </c>
      <c r="Q123" s="19">
        <f t="shared" si="9"/>
        <v>9.3922880026416035E-4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113.452</v>
      </c>
      <c r="J124" s="401">
        <v>112.75700000000001</v>
      </c>
      <c r="K124" s="226" t="s">
        <v>79</v>
      </c>
      <c r="M124" s="227" t="e">
        <f>+(#REF!-I124)/I124</f>
        <v>#REF!</v>
      </c>
      <c r="O124" s="440" t="s">
        <v>79</v>
      </c>
      <c r="P124" s="441">
        <v>757621</v>
      </c>
      <c r="Q124" s="19">
        <f t="shared" si="9"/>
        <v>-6.1259387229841093E-3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114.375</v>
      </c>
      <c r="J125" s="401">
        <v>112.807</v>
      </c>
      <c r="K125" s="226" t="s">
        <v>79</v>
      </c>
      <c r="M125" s="227">
        <f t="shared" ref="M125:M130" si="15">+(J125-I125)/I125</f>
        <v>-1.370928961748632E-2</v>
      </c>
      <c r="O125" s="440" t="s">
        <v>79</v>
      </c>
      <c r="P125" s="57">
        <v>356472</v>
      </c>
      <c r="Q125" s="19">
        <f t="shared" si="9"/>
        <v>-1.370928961748632E-2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189.375</v>
      </c>
      <c r="J126" s="445">
        <v>187.482</v>
      </c>
      <c r="K126" s="230" t="s">
        <v>81</v>
      </c>
      <c r="M126" s="227">
        <f t="shared" si="15"/>
        <v>-9.996039603960399E-3</v>
      </c>
      <c r="O126" s="446" t="s">
        <v>81</v>
      </c>
      <c r="P126" s="397">
        <v>2371460</v>
      </c>
      <c r="Q126" s="19">
        <f t="shared" si="9"/>
        <v>-9.996039603960399E-3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173.90799999999999</v>
      </c>
      <c r="J127" s="434">
        <v>172.63300000000001</v>
      </c>
      <c r="K127" s="88" t="s">
        <v>81</v>
      </c>
      <c r="L127" s="16"/>
      <c r="M127" s="17">
        <f t="shared" si="15"/>
        <v>-7.3314626124156299E-3</v>
      </c>
      <c r="N127" s="16"/>
      <c r="O127" s="446" t="s">
        <v>81</v>
      </c>
      <c r="P127" s="170">
        <v>2573617</v>
      </c>
      <c r="Q127" s="19">
        <f t="shared" si="9"/>
        <v>-7.3314626124156299E-3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167.16399999999999</v>
      </c>
      <c r="J128" s="434">
        <v>166.29499999999999</v>
      </c>
      <c r="K128" s="88" t="s">
        <v>81</v>
      </c>
      <c r="L128" s="16"/>
      <c r="M128" s="17">
        <f t="shared" si="15"/>
        <v>-5.1984877126654058E-3</v>
      </c>
      <c r="N128" s="16"/>
      <c r="O128" s="447" t="s">
        <v>81</v>
      </c>
      <c r="P128" s="170">
        <v>6656955</v>
      </c>
      <c r="Q128" s="19">
        <f t="shared" si="9"/>
        <v>-5.1984877126654058E-3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23.097000000000001</v>
      </c>
      <c r="J129" s="434">
        <v>22.867000000000001</v>
      </c>
      <c r="K129" s="230" t="s">
        <v>81</v>
      </c>
      <c r="M129" s="227">
        <f t="shared" si="15"/>
        <v>-9.9580032038793093E-3</v>
      </c>
      <c r="O129" s="446" t="s">
        <v>81</v>
      </c>
      <c r="P129" s="170">
        <v>2922238</v>
      </c>
      <c r="Q129" s="19">
        <f t="shared" si="9"/>
        <v>-9.9580032038793093E-3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139.38999999999999</v>
      </c>
      <c r="J130" s="434">
        <v>137.76900000000001</v>
      </c>
      <c r="K130" s="230" t="s">
        <v>81</v>
      </c>
      <c r="M130" s="227">
        <f t="shared" si="15"/>
        <v>-1.1629241695960836E-2</v>
      </c>
      <c r="O130" s="446" t="s">
        <v>81</v>
      </c>
      <c r="P130" s="170">
        <v>769579</v>
      </c>
      <c r="Q130" s="19">
        <f t="shared" si="9"/>
        <v>-1.1629241695960836E-2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136.119</v>
      </c>
      <c r="J131" s="449">
        <v>136.85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325705</v>
      </c>
      <c r="Q131" s="19">
        <f t="shared" si="9"/>
        <v>5.3703009866366532E-3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5298.1229999999996</v>
      </c>
      <c r="J134" s="401">
        <v>5222.8050000000003</v>
      </c>
      <c r="K134" s="230"/>
      <c r="M134" s="254">
        <f t="shared" si="16"/>
        <v>-1.4215977998245663E-2</v>
      </c>
      <c r="O134" s="446" t="s">
        <v>81</v>
      </c>
      <c r="P134" s="246">
        <v>31342053</v>
      </c>
      <c r="Q134" s="19">
        <f t="shared" si="9"/>
        <v>-1.4215977998245663E-2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5351.192</v>
      </c>
      <c r="J135" s="467">
        <v>5247.9719999999998</v>
      </c>
      <c r="K135" s="468"/>
      <c r="L135" s="469"/>
      <c r="M135" s="470">
        <f t="shared" si="16"/>
        <v>-1.928916024691326E-2</v>
      </c>
      <c r="N135" s="469"/>
      <c r="O135" s="471" t="s">
        <v>184</v>
      </c>
      <c r="P135" s="518">
        <v>5038053</v>
      </c>
      <c r="Q135" s="19">
        <f t="shared" ref="Q135:Q143" si="17">+(J135-I135)/I135</f>
        <v>-1.928916024691326E-2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85.79</v>
      </c>
      <c r="J136" s="434">
        <v>86.081000000000003</v>
      </c>
      <c r="K136" s="475"/>
      <c r="L136" s="476"/>
      <c r="M136" s="477">
        <f t="shared" si="16"/>
        <v>3.3920037300384288E-3</v>
      </c>
      <c r="N136" s="476"/>
      <c r="O136" s="435" t="s">
        <v>90</v>
      </c>
      <c r="P136" s="478">
        <v>1195403</v>
      </c>
      <c r="Q136" s="19">
        <f t="shared" si="17"/>
        <v>3.3920037300384288E-3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4459.5460000000003</v>
      </c>
      <c r="J137" s="480">
        <v>4372.4759999999997</v>
      </c>
      <c r="K137" s="481"/>
      <c r="L137" s="482"/>
      <c r="M137" s="483">
        <f>+(J137-I137)/I137</f>
        <v>-1.9524408986923918E-2</v>
      </c>
      <c r="N137" s="482"/>
      <c r="O137" s="471" t="s">
        <v>184</v>
      </c>
      <c r="P137" s="518">
        <v>12597104</v>
      </c>
      <c r="Q137" s="19">
        <f t="shared" si="17"/>
        <v>-1.9524408986923918E-2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10.186999999999999</v>
      </c>
      <c r="J138" s="434">
        <v>10.071</v>
      </c>
      <c r="K138" s="475"/>
      <c r="L138" s="476"/>
      <c r="M138" s="477">
        <f>+(J138-I138)/I138</f>
        <v>-1.1387061941690356E-2</v>
      </c>
      <c r="N138" s="476"/>
      <c r="O138" s="471" t="s">
        <v>184</v>
      </c>
      <c r="P138" s="518">
        <v>2618875</v>
      </c>
      <c r="Q138" s="19">
        <f t="shared" si="17"/>
        <v>-1.1387061941690356E-2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160.46</v>
      </c>
      <c r="J139" s="389">
        <v>160.41900000000001</v>
      </c>
      <c r="K139" s="230" t="s">
        <v>81</v>
      </c>
      <c r="M139" s="227" t="e">
        <f>+(#REF!-#REF!)/#REF!</f>
        <v>#REF!</v>
      </c>
      <c r="O139" s="231" t="s">
        <v>81</v>
      </c>
      <c r="P139" s="232">
        <v>30101161</v>
      </c>
      <c r="Q139" s="19">
        <f t="shared" si="17"/>
        <v>-2.5551539324440242E-4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125.629</v>
      </c>
      <c r="J141" s="495">
        <v>125.80200000000001</v>
      </c>
      <c r="K141" s="290"/>
      <c r="L141" s="8"/>
      <c r="M141" s="496"/>
      <c r="N141" s="8"/>
      <c r="O141" s="497"/>
      <c r="P141" s="309">
        <v>4144950</v>
      </c>
      <c r="Q141" s="19">
        <f t="shared" si="17"/>
        <v>1.3770705808372416E-3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10495.34</v>
      </c>
      <c r="J143" s="495">
        <v>10322.877</v>
      </c>
      <c r="K143" s="230" t="s">
        <v>81</v>
      </c>
      <c r="M143" s="227">
        <f>+(J143-I143)/I143</f>
        <v>-1.6432340448237003E-2</v>
      </c>
      <c r="O143" s="446" t="s">
        <v>81</v>
      </c>
      <c r="P143" s="518">
        <v>10341278</v>
      </c>
      <c r="Q143" s="19">
        <f t="shared" si="17"/>
        <v>-1.6432340448237003E-2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P1:P597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B40" zoomScale="106" zoomScaleNormal="106" zoomScaleSheetLayoutView="100" workbookViewId="0">
      <selection activeCell="P55" sqref="P55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195.459</v>
      </c>
      <c r="J6" s="15">
        <v>195.48500000000001</v>
      </c>
      <c r="K6" s="16"/>
      <c r="L6" s="16"/>
      <c r="M6" s="17"/>
      <c r="N6" s="16"/>
      <c r="O6" s="1"/>
      <c r="P6" s="18">
        <v>580791190</v>
      </c>
      <c r="Q6" s="19">
        <f>+(J6-I6)/I6</f>
        <v>1.330202241902929E-4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133.42599999999999</v>
      </c>
      <c r="J7" s="27">
        <v>133.44399999999999</v>
      </c>
      <c r="K7" s="16"/>
      <c r="L7" s="16"/>
      <c r="M7" s="17"/>
      <c r="N7" s="16"/>
      <c r="O7" s="1"/>
      <c r="P7" s="28">
        <v>284803065</v>
      </c>
      <c r="Q7" s="19">
        <f t="shared" ref="Q7:Q70" si="0">+(J7-I7)/I7</f>
        <v>1.3490624016309179E-4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112.096</v>
      </c>
      <c r="J8" s="27">
        <v>112.10899999999999</v>
      </c>
      <c r="K8" s="16"/>
      <c r="L8" s="16"/>
      <c r="M8" s="17"/>
      <c r="N8" s="16"/>
      <c r="O8" s="1"/>
      <c r="P8" s="18">
        <v>63674940</v>
      </c>
      <c r="Q8" s="19">
        <f t="shared" si="0"/>
        <v>1.1597202397936607E-4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119.05500000000001</v>
      </c>
      <c r="J9" s="27">
        <v>119.07299999999999</v>
      </c>
      <c r="K9" s="16"/>
      <c r="L9" s="16"/>
      <c r="M9" s="17"/>
      <c r="N9" s="16"/>
      <c r="P9" s="18">
        <v>119552282</v>
      </c>
      <c r="Q9" s="19">
        <f t="shared" si="0"/>
        <v>1.5119062618106313E-4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116.864</v>
      </c>
      <c r="J10" s="27">
        <v>116.88</v>
      </c>
      <c r="K10" s="16"/>
      <c r="L10" s="16"/>
      <c r="M10" s="17"/>
      <c r="N10" s="16"/>
      <c r="O10" s="42"/>
      <c r="P10" s="43">
        <v>12832354</v>
      </c>
      <c r="Q10" s="19">
        <f t="shared" si="0"/>
        <v>1.3691128148951885E-4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113.998</v>
      </c>
      <c r="J11" s="47">
        <v>114.018</v>
      </c>
      <c r="K11" s="16"/>
      <c r="L11" s="16"/>
      <c r="M11" s="17"/>
      <c r="N11" s="16"/>
      <c r="O11" s="42"/>
      <c r="P11" s="43">
        <v>146123840</v>
      </c>
      <c r="Q11" s="19">
        <f t="shared" si="0"/>
        <v>1.754416744153057E-4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112.721</v>
      </c>
      <c r="J12" s="27">
        <v>112.73399999999999</v>
      </c>
      <c r="K12" s="16"/>
      <c r="L12" s="17"/>
      <c r="M12" s="16"/>
      <c r="N12" s="50"/>
      <c r="O12" s="50"/>
      <c r="P12" s="51">
        <v>3538857</v>
      </c>
      <c r="Q12" s="19">
        <f t="shared" si="0"/>
        <v>1.1532899814578489E-4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46.070999999999998</v>
      </c>
      <c r="J13" s="55">
        <v>46.076999999999998</v>
      </c>
      <c r="K13" s="16"/>
      <c r="L13" s="16"/>
      <c r="M13" s="17"/>
      <c r="N13" s="16"/>
      <c r="O13" s="56"/>
      <c r="P13" s="57">
        <v>33383347</v>
      </c>
      <c r="Q13" s="19">
        <f t="shared" si="0"/>
        <v>1.302337696164665E-4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32.540999999999997</v>
      </c>
      <c r="J14" s="55">
        <v>32.545000000000002</v>
      </c>
      <c r="K14" s="16"/>
      <c r="L14" s="16"/>
      <c r="M14" s="17"/>
      <c r="N14" s="16"/>
      <c r="O14" s="56"/>
      <c r="P14" s="57">
        <v>5903757</v>
      </c>
      <c r="Q14" s="19">
        <f t="shared" si="0"/>
        <v>1.2292185243246639E-4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110.123</v>
      </c>
      <c r="J15" s="55">
        <v>110.14100000000001</v>
      </c>
      <c r="K15" s="16"/>
      <c r="L15" s="17"/>
      <c r="M15" s="16"/>
      <c r="N15" s="65"/>
      <c r="O15" s="66"/>
      <c r="P15" s="67">
        <v>68115614</v>
      </c>
      <c r="Q15" s="19">
        <f t="shared" si="0"/>
        <v>1.6345359280078351E-4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17.231999999999999</v>
      </c>
      <c r="J17" s="76">
        <v>17.234999999999999</v>
      </c>
      <c r="K17" s="16"/>
      <c r="L17" s="16"/>
      <c r="M17" s="17"/>
      <c r="N17" s="16"/>
      <c r="O17" s="1"/>
      <c r="P17" s="67">
        <v>102320592</v>
      </c>
      <c r="Q17" s="19">
        <f t="shared" si="0"/>
        <v>1.7409470752089798E-4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124.455</v>
      </c>
      <c r="J18" s="55">
        <v>124.46599999999999</v>
      </c>
      <c r="K18" s="16"/>
      <c r="L18" s="16"/>
      <c r="M18" s="17"/>
      <c r="N18" s="16"/>
      <c r="O18" s="16"/>
      <c r="P18" s="83">
        <v>1901107</v>
      </c>
      <c r="Q18" s="19">
        <f t="shared" si="0"/>
        <v>8.8385360170307981E-5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1.171</v>
      </c>
      <c r="J19" s="55">
        <v>1.171</v>
      </c>
      <c r="K19" s="51"/>
      <c r="L19" s="88"/>
      <c r="M19" s="17"/>
      <c r="N19" s="16"/>
      <c r="O19" s="36"/>
      <c r="P19" s="18">
        <v>4793034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116.33799999999999</v>
      </c>
      <c r="J20" s="94">
        <v>116.357</v>
      </c>
      <c r="K20" s="16"/>
      <c r="L20" s="16"/>
      <c r="M20" s="17"/>
      <c r="N20" s="16"/>
      <c r="O20" s="1"/>
      <c r="P20" s="95">
        <v>24102260</v>
      </c>
      <c r="Q20" s="19">
        <f t="shared" si="0"/>
        <v>1.6331723082746357E-4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11.39</v>
      </c>
      <c r="J21" s="102">
        <v>11.391</v>
      </c>
      <c r="K21" s="103"/>
      <c r="L21" s="104"/>
      <c r="M21" s="103"/>
      <c r="N21" s="105"/>
      <c r="O21" s="106"/>
      <c r="P21" s="107">
        <v>5105546</v>
      </c>
      <c r="Q21" s="19">
        <f t="shared" si="0"/>
        <v>8.7796312554824034E-5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163.523</v>
      </c>
      <c r="J22" s="55">
        <v>163.547</v>
      </c>
      <c r="P22" s="95">
        <v>75146841</v>
      </c>
      <c r="Q22" s="19">
        <f t="shared" si="0"/>
        <v>1.4676834451423293E-4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11.391999999999999</v>
      </c>
      <c r="J23" s="119">
        <v>11.393000000000001</v>
      </c>
      <c r="K23" s="16"/>
      <c r="L23" s="16"/>
      <c r="M23" s="17"/>
      <c r="N23" s="16"/>
      <c r="O23" s="16"/>
      <c r="P23" s="83">
        <v>933127</v>
      </c>
      <c r="Q23" s="19">
        <f t="shared" si="0"/>
        <v>8.7780898876511774E-5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1.806</v>
      </c>
      <c r="J25" s="125">
        <v>1.8080000000000001</v>
      </c>
      <c r="K25" s="88" t="s">
        <v>48</v>
      </c>
      <c r="L25" s="16"/>
      <c r="M25" s="17">
        <f>+(J25-I25)/I25</f>
        <v>1.1074197120708759E-3</v>
      </c>
      <c r="N25" s="16"/>
      <c r="O25" s="126" t="s">
        <v>49</v>
      </c>
      <c r="P25" s="127">
        <v>4275846</v>
      </c>
      <c r="Q25" s="19">
        <f t="shared" si="0"/>
        <v>1.1074197120708759E-3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62.465000000000003</v>
      </c>
      <c r="J27" s="102">
        <v>62.472000000000001</v>
      </c>
      <c r="K27" s="16"/>
      <c r="L27" s="16"/>
      <c r="M27" s="134"/>
      <c r="N27" s="16"/>
      <c r="O27" s="16"/>
      <c r="P27" s="18">
        <v>1458461</v>
      </c>
      <c r="Q27" s="19">
        <f t="shared" si="0"/>
        <v>1.1206275514284634E-4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130.506</v>
      </c>
      <c r="J28" s="55">
        <v>130.61799999999999</v>
      </c>
      <c r="K28" s="16"/>
      <c r="L28" s="16"/>
      <c r="M28" s="17"/>
      <c r="N28" s="16"/>
      <c r="O28" s="140"/>
      <c r="P28" s="57">
        <v>6211023</v>
      </c>
      <c r="Q28" s="19">
        <f t="shared" si="0"/>
        <v>8.5819809050920854E-4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106.462</v>
      </c>
      <c r="J29" s="146">
        <v>106.753</v>
      </c>
      <c r="K29" s="16"/>
      <c r="L29" s="16"/>
      <c r="M29" s="17"/>
      <c r="N29" s="16"/>
      <c r="O29" s="140"/>
      <c r="P29" s="57">
        <v>548391</v>
      </c>
      <c r="Q29" s="19">
        <f t="shared" si="0"/>
        <v>2.7333696530217055E-3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103.788</v>
      </c>
      <c r="J30" s="152">
        <v>103.804</v>
      </c>
      <c r="K30" s="16"/>
      <c r="L30" s="16"/>
      <c r="M30" s="153"/>
      <c r="N30" s="16"/>
      <c r="O30" s="154"/>
      <c r="P30" s="67">
        <v>79480351</v>
      </c>
      <c r="Q30" s="19">
        <f t="shared" si="0"/>
        <v>1.5416040390030971E-4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132.19</v>
      </c>
      <c r="J32" s="76">
        <v>132.20599999999999</v>
      </c>
      <c r="K32" s="16"/>
      <c r="L32" s="16"/>
      <c r="M32" s="17"/>
      <c r="N32" s="16"/>
      <c r="O32" s="56"/>
      <c r="P32" s="163">
        <v>1150201</v>
      </c>
      <c r="Q32" s="19">
        <f t="shared" si="0"/>
        <v>1.2103789999236805E-4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507.01299999999998</v>
      </c>
      <c r="J33" s="55">
        <v>507.036</v>
      </c>
      <c r="K33" s="16"/>
      <c r="L33" s="16"/>
      <c r="M33" s="17"/>
      <c r="N33" s="16"/>
      <c r="O33" s="169"/>
      <c r="P33" s="170">
        <v>1075932</v>
      </c>
      <c r="Q33" s="19">
        <f t="shared" si="0"/>
        <v>4.536372834626441E-5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126.378</v>
      </c>
      <c r="J34" s="55">
        <v>127.56399999999999</v>
      </c>
      <c r="K34" s="16"/>
      <c r="L34" s="16"/>
      <c r="M34" s="17"/>
      <c r="N34" s="16"/>
      <c r="O34" s="174"/>
      <c r="P34" s="170">
        <v>754156</v>
      </c>
      <c r="Q34" s="19">
        <f t="shared" si="0"/>
        <v>9.3845447783632661E-3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120.803</v>
      </c>
      <c r="J35" s="27">
        <v>120.812</v>
      </c>
      <c r="K35" s="16"/>
      <c r="L35" s="16"/>
      <c r="M35" s="17"/>
      <c r="N35" s="16"/>
      <c r="P35" s="170">
        <v>197407</v>
      </c>
      <c r="Q35" s="19">
        <f t="shared" si="0"/>
        <v>7.4501461056433548E-5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125.753</v>
      </c>
      <c r="J36" s="27">
        <v>125.76600000000001</v>
      </c>
      <c r="K36" s="16"/>
      <c r="L36" s="16"/>
      <c r="M36" s="17"/>
      <c r="N36" s="16"/>
      <c r="O36" s="174"/>
      <c r="P36" s="170">
        <v>129413</v>
      </c>
      <c r="Q36" s="19">
        <f t="shared" si="0"/>
        <v>1.0337725541343133E-4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107.518</v>
      </c>
      <c r="J37" s="27">
        <v>107.529</v>
      </c>
      <c r="K37" s="16"/>
      <c r="L37" s="16"/>
      <c r="M37" s="17"/>
      <c r="N37" s="16"/>
      <c r="O37" s="174"/>
      <c r="P37" s="170">
        <v>122368</v>
      </c>
      <c r="Q37" s="19">
        <f t="shared" si="0"/>
        <v>1.0230845067798583E-4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98.665999999999997</v>
      </c>
      <c r="J38" s="27">
        <v>99.063000000000002</v>
      </c>
      <c r="K38" s="16"/>
      <c r="L38" s="16"/>
      <c r="M38" s="17"/>
      <c r="N38" s="16"/>
      <c r="O38" s="140"/>
      <c r="P38" s="186">
        <v>132447</v>
      </c>
      <c r="Q38" s="19">
        <f t="shared" si="0"/>
        <v>4.0236758356475945E-3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165.346</v>
      </c>
      <c r="J39" s="27">
        <v>165.33600000000001</v>
      </c>
      <c r="K39" s="16"/>
      <c r="L39" s="16"/>
      <c r="M39" s="17"/>
      <c r="N39" s="16"/>
      <c r="O39" s="140"/>
      <c r="P39" s="170">
        <v>545115</v>
      </c>
      <c r="Q39" s="19">
        <f t="shared" si="0"/>
        <v>-6.0479237477718874E-5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92.513000000000005</v>
      </c>
      <c r="J40" s="27">
        <v>92.638999999999996</v>
      </c>
      <c r="K40" s="16"/>
      <c r="L40" s="17"/>
      <c r="M40" s="16"/>
      <c r="N40" s="189"/>
      <c r="O40" s="189"/>
      <c r="P40" s="190">
        <v>964097</v>
      </c>
      <c r="Q40" s="19">
        <f t="shared" si="0"/>
        <v>1.3619707500566467E-3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121.34699999999999</v>
      </c>
      <c r="J41" s="55">
        <v>121.53</v>
      </c>
      <c r="K41" s="16"/>
      <c r="L41" s="17"/>
      <c r="M41" s="16"/>
      <c r="N41" s="65"/>
      <c r="O41" s="65"/>
      <c r="P41" s="190">
        <v>40462840</v>
      </c>
      <c r="Q41" s="19">
        <f t="shared" si="0"/>
        <v>1.5080718930011202E-3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160.55699999999999</v>
      </c>
      <c r="J42" s="27">
        <v>160.68100000000001</v>
      </c>
      <c r="K42" s="16"/>
      <c r="L42" s="16"/>
      <c r="M42" s="17"/>
      <c r="N42" s="16"/>
      <c r="O42" s="195"/>
      <c r="P42" s="170">
        <v>644977</v>
      </c>
      <c r="Q42" s="19">
        <f t="shared" si="0"/>
        <v>7.7231139097033242E-4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143.727</v>
      </c>
      <c r="J43" s="27">
        <v>143.714</v>
      </c>
      <c r="K43" s="16"/>
      <c r="L43" s="16"/>
      <c r="M43" s="17"/>
      <c r="N43" s="16"/>
      <c r="O43" s="195"/>
      <c r="P43" s="170">
        <v>576869</v>
      </c>
      <c r="Q43" s="19">
        <f t="shared" si="0"/>
        <v>-9.0449254489450347E-5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92.763000000000005</v>
      </c>
      <c r="J44" s="27">
        <v>92.718999999999994</v>
      </c>
      <c r="K44" s="16"/>
      <c r="L44" s="16"/>
      <c r="M44" s="17"/>
      <c r="N44" s="16"/>
      <c r="O44" s="204"/>
      <c r="P44" s="205">
        <v>243203</v>
      </c>
      <c r="Q44" s="19">
        <f t="shared" si="0"/>
        <v>-4.7432704850006077E-4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21.245000000000001</v>
      </c>
      <c r="J45" s="211">
        <v>21.259</v>
      </c>
      <c r="K45" s="16"/>
      <c r="L45" s="17"/>
      <c r="M45" s="16"/>
      <c r="N45" s="65"/>
      <c r="O45" s="65"/>
      <c r="P45" s="212">
        <v>43022197</v>
      </c>
      <c r="Q45" s="19">
        <f t="shared" si="0"/>
        <v>6.589785831960153E-4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89.010999999999996</v>
      </c>
      <c r="J46" s="211">
        <v>89.04</v>
      </c>
      <c r="K46" s="16"/>
      <c r="L46" s="17"/>
      <c r="M46" s="16"/>
      <c r="N46" s="65"/>
      <c r="O46" s="65"/>
      <c r="P46" s="212">
        <v>338353</v>
      </c>
      <c r="Q46" s="19">
        <f t="shared" si="0"/>
        <v>3.2580242891339919E-4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2115.6909999999998</v>
      </c>
      <c r="J48" s="225">
        <v>2111.91</v>
      </c>
      <c r="K48" s="226" t="s">
        <v>79</v>
      </c>
      <c r="M48" s="227">
        <f t="shared" ref="M48" si="4">+(J48-I48)/I48</f>
        <v>-1.7871229777883205E-3</v>
      </c>
      <c r="O48" s="228" t="s">
        <v>79</v>
      </c>
      <c r="P48" s="95">
        <v>9455022</v>
      </c>
      <c r="Q48" s="19">
        <f t="shared" si="0"/>
        <v>-1.7871229777883205E-3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123.259</v>
      </c>
      <c r="J49" s="27">
        <v>122.416</v>
      </c>
      <c r="K49" s="230" t="s">
        <v>81</v>
      </c>
      <c r="M49" s="227" t="e">
        <f>+(#REF!-#REF!)/#REF!</f>
        <v>#REF!</v>
      </c>
      <c r="O49" s="231" t="s">
        <v>81</v>
      </c>
      <c r="P49" s="232">
        <v>61207849</v>
      </c>
      <c r="Q49" s="19">
        <f t="shared" si="0"/>
        <v>-6.8392571739183628E-3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195.923</v>
      </c>
      <c r="J50" s="27">
        <v>194.381</v>
      </c>
      <c r="K50" s="230" t="s">
        <v>81</v>
      </c>
      <c r="M50" s="227" t="e">
        <f>+(#REF!-#REF!)/#REF!</f>
        <v>#REF!</v>
      </c>
      <c r="O50" s="231" t="s">
        <v>81</v>
      </c>
      <c r="P50" s="232">
        <v>2110784</v>
      </c>
      <c r="Q50" s="19">
        <f t="shared" si="0"/>
        <v>-7.8704388969135907E-3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17.113</v>
      </c>
      <c r="J51" s="27">
        <v>16.914999999999999</v>
      </c>
      <c r="K51" s="230" t="s">
        <v>81</v>
      </c>
      <c r="M51" s="227" t="e">
        <f>+(#REF!-#REF!)/#REF!</f>
        <v>#REF!</v>
      </c>
      <c r="O51" s="231" t="s">
        <v>81</v>
      </c>
      <c r="P51" s="193">
        <v>4815640</v>
      </c>
      <c r="Q51" s="19">
        <f t="shared" si="0"/>
        <v>-1.1570151346929259E-2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2.798</v>
      </c>
      <c r="J52" s="102">
        <v>2.8220000000000001</v>
      </c>
      <c r="K52" s="230"/>
      <c r="M52" s="227">
        <f t="shared" ref="M52:M53" si="6">+(J52-I52)/I52</f>
        <v>8.5775553967119451E-3</v>
      </c>
      <c r="O52" s="235" t="s">
        <v>48</v>
      </c>
      <c r="P52" s="232">
        <v>10414559</v>
      </c>
      <c r="Q52" s="19">
        <f t="shared" si="0"/>
        <v>8.5775553967119451E-3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2.512</v>
      </c>
      <c r="J53" s="27">
        <v>2.5289999999999999</v>
      </c>
      <c r="K53" s="236" t="s">
        <v>48</v>
      </c>
      <c r="M53" s="227">
        <f t="shared" si="6"/>
        <v>6.767515923566841E-3</v>
      </c>
      <c r="O53" s="237" t="s">
        <v>48</v>
      </c>
      <c r="P53" s="238">
        <v>9430602</v>
      </c>
      <c r="Q53" s="19">
        <f t="shared" si="0"/>
        <v>6.767515923566841E-3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65.489999999999995</v>
      </c>
      <c r="J54" s="244">
        <v>65.965000000000003</v>
      </c>
      <c r="K54" s="230" t="s">
        <v>81</v>
      </c>
      <c r="M54" s="227">
        <f>+(J54-I54)/I54</f>
        <v>7.2530157275921296E-3</v>
      </c>
      <c r="O54" s="245" t="s">
        <v>88</v>
      </c>
      <c r="P54" s="246">
        <v>65965</v>
      </c>
      <c r="Q54" s="19">
        <f t="shared" si="0"/>
        <v>7.2530157275921296E-3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1.1839999999999999</v>
      </c>
      <c r="J55" s="250">
        <v>1.204</v>
      </c>
      <c r="K55" s="251" t="s">
        <v>90</v>
      </c>
      <c r="M55" s="227" t="e">
        <f>+(#REF!-I55)/I55</f>
        <v>#REF!</v>
      </c>
      <c r="O55" s="252" t="s">
        <v>90</v>
      </c>
      <c r="P55" s="238">
        <v>2273423</v>
      </c>
      <c r="Q55" s="19">
        <f t="shared" si="0"/>
        <v>1.6891891891891907E-2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1.26</v>
      </c>
      <c r="J56" s="250">
        <v>1.2609999999999999</v>
      </c>
      <c r="K56" s="251"/>
      <c r="M56" s="254">
        <f t="shared" ref="M56:M63" si="7">+(J56-I56)/I56</f>
        <v>7.9365079365070626E-4</v>
      </c>
      <c r="O56" s="252" t="s">
        <v>90</v>
      </c>
      <c r="P56" s="238">
        <v>769359</v>
      </c>
      <c r="Q56" s="19">
        <f t="shared" si="0"/>
        <v>7.9365079365070626E-4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1.1870000000000001</v>
      </c>
      <c r="J57" s="211">
        <v>1.1910000000000001</v>
      </c>
      <c r="K57" s="251"/>
      <c r="M57" s="254">
        <f t="shared" si="7"/>
        <v>3.3698399326032042E-3</v>
      </c>
      <c r="O57" s="252" t="s">
        <v>90</v>
      </c>
      <c r="P57" s="57">
        <v>707972</v>
      </c>
      <c r="Q57" s="19">
        <f t="shared" si="0"/>
        <v>3.3698399326032042E-3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1.151</v>
      </c>
      <c r="J58" s="55">
        <v>1.157</v>
      </c>
      <c r="K58" s="251"/>
      <c r="M58" s="254">
        <f t="shared" si="7"/>
        <v>5.2128583840139056E-3</v>
      </c>
      <c r="O58" s="252" t="s">
        <v>90</v>
      </c>
      <c r="P58" s="57">
        <v>685301</v>
      </c>
      <c r="Q58" s="19">
        <f t="shared" si="0"/>
        <v>5.2128583840139056E-3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113.67400000000001</v>
      </c>
      <c r="J59" s="102">
        <v>112.203</v>
      </c>
      <c r="K59" s="251"/>
      <c r="M59" s="254">
        <f t="shared" si="7"/>
        <v>-1.2940514101729538E-2</v>
      </c>
      <c r="O59" s="258" t="s">
        <v>81</v>
      </c>
      <c r="P59" s="238">
        <v>16228927</v>
      </c>
      <c r="Q59" s="19">
        <f t="shared" si="0"/>
        <v>-1.2940514101729538E-2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131.59800000000001</v>
      </c>
      <c r="J60" s="264">
        <v>131.21899999999999</v>
      </c>
      <c r="K60" s="251"/>
      <c r="M60" s="254">
        <f t="shared" si="7"/>
        <v>-2.8799829784648631E-3</v>
      </c>
      <c r="O60" s="258" t="s">
        <v>81</v>
      </c>
      <c r="P60" s="238">
        <v>99333</v>
      </c>
      <c r="Q60" s="19">
        <f t="shared" si="0"/>
        <v>-2.8799829784648631E-3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1118.232</v>
      </c>
      <c r="J61" s="27">
        <v>1103.6110000000001</v>
      </c>
      <c r="K61" s="251"/>
      <c r="M61" s="254" t="e">
        <f>+(I61-#REF!)/#REF!</f>
        <v>#REF!</v>
      </c>
      <c r="O61" s="228" t="s">
        <v>79</v>
      </c>
      <c r="P61" s="238">
        <v>5518056</v>
      </c>
      <c r="Q61" s="19">
        <f t="shared" si="0"/>
        <v>-1.3075104271743134E-2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12.849</v>
      </c>
      <c r="J62" s="264">
        <v>12.727</v>
      </c>
      <c r="K62" s="251"/>
      <c r="M62" s="254">
        <f t="shared" ref="M62" si="8">+(J62-I62)/I62</f>
        <v>-9.4949023270293319E-3</v>
      </c>
      <c r="O62" s="258" t="s">
        <v>81</v>
      </c>
      <c r="P62" s="267">
        <v>6530845</v>
      </c>
      <c r="Q62" s="19">
        <f t="shared" si="0"/>
        <v>-9.4949023270293319E-3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9.8290000000000006</v>
      </c>
      <c r="J63" s="274">
        <v>9.6609999999999996</v>
      </c>
      <c r="K63" s="275"/>
      <c r="L63" s="276"/>
      <c r="M63" s="277">
        <f t="shared" si="7"/>
        <v>-1.7092277952996341E-2</v>
      </c>
      <c r="N63" s="276"/>
      <c r="O63" s="278" t="s">
        <v>81</v>
      </c>
      <c r="P63" s="267">
        <v>25370422</v>
      </c>
      <c r="Q63" s="19">
        <f t="shared" si="0"/>
        <v>-1.7092277952996341E-2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83.248999999999995</v>
      </c>
      <c r="J65" s="288">
        <v>83.561999999999998</v>
      </c>
      <c r="K65" s="16"/>
      <c r="L65" s="16"/>
      <c r="M65" s="17"/>
      <c r="N65" s="16"/>
      <c r="O65" s="140"/>
      <c r="P65" s="289">
        <v>1265718</v>
      </c>
      <c r="Q65" s="19">
        <f t="shared" si="0"/>
        <v>3.7598049225816815E-3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107.646</v>
      </c>
      <c r="J71" s="297">
        <v>107.65900000000001</v>
      </c>
      <c r="K71" s="16"/>
      <c r="L71" s="17"/>
      <c r="M71" s="16"/>
      <c r="N71" s="298"/>
      <c r="O71" s="298"/>
      <c r="P71" s="238">
        <v>71797796</v>
      </c>
      <c r="Q71" s="19">
        <f t="shared" ref="Q71:Q134" si="9">+(J71-I71)/I71</f>
        <v>1.2076621518686463E-4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99.468999999999994</v>
      </c>
      <c r="J72" s="303">
        <v>99.480999999999995</v>
      </c>
      <c r="K72" s="16"/>
      <c r="L72" s="17"/>
      <c r="M72" s="16"/>
      <c r="N72" s="304"/>
      <c r="O72" s="304"/>
      <c r="P72" s="51">
        <v>80163104</v>
      </c>
      <c r="Q72" s="19">
        <f t="shared" si="9"/>
        <v>1.206406015944712E-4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105.952</v>
      </c>
      <c r="J73" s="303">
        <v>105.967</v>
      </c>
      <c r="K73" s="16"/>
      <c r="L73" s="17"/>
      <c r="M73" s="16"/>
      <c r="N73" s="304"/>
      <c r="O73" s="304"/>
      <c r="P73" s="51">
        <v>50895534</v>
      </c>
      <c r="Q73" s="19">
        <f t="shared" si="9"/>
        <v>1.4157354273633879E-4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103.11199999999999</v>
      </c>
      <c r="J74" s="303">
        <v>103.126</v>
      </c>
      <c r="K74" s="16"/>
      <c r="L74" s="17"/>
      <c r="M74" s="16"/>
      <c r="N74" s="307"/>
      <c r="O74" s="307"/>
      <c r="P74" s="51">
        <v>153165876</v>
      </c>
      <c r="Q74" s="19">
        <f t="shared" si="9"/>
        <v>1.3577469159758326E-4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104.744</v>
      </c>
      <c r="J75" s="303">
        <v>104.76300000000001</v>
      </c>
      <c r="K75" s="16"/>
      <c r="L75" s="17"/>
      <c r="M75" s="16"/>
      <c r="N75" s="65"/>
      <c r="O75" s="65"/>
      <c r="P75" s="51">
        <v>113993215</v>
      </c>
      <c r="Q75" s="19">
        <f t="shared" si="9"/>
        <v>1.8139463835642572E-4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107.66500000000001</v>
      </c>
      <c r="J76" s="303">
        <v>107.679</v>
      </c>
      <c r="K76" s="16"/>
      <c r="L76" s="17"/>
      <c r="M76" s="16"/>
      <c r="N76" s="50"/>
      <c r="O76" s="50"/>
      <c r="P76" s="51">
        <v>43596829</v>
      </c>
      <c r="Q76" s="19">
        <f t="shared" si="9"/>
        <v>1.3003297264659633E-4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104.43300000000001</v>
      </c>
      <c r="J77" s="303">
        <v>104.44799999999999</v>
      </c>
      <c r="K77" s="16"/>
      <c r="L77" s="17"/>
      <c r="M77" s="16"/>
      <c r="N77" s="65"/>
      <c r="O77" s="65"/>
      <c r="P77" s="51">
        <v>301749810</v>
      </c>
      <c r="Q77" s="19">
        <f t="shared" si="9"/>
        <v>1.4363275975971538E-4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101.669</v>
      </c>
      <c r="J78" s="303">
        <v>101.681</v>
      </c>
      <c r="K78" s="16"/>
      <c r="L78" s="17"/>
      <c r="M78" s="16"/>
      <c r="N78" s="298"/>
      <c r="O78" s="298"/>
      <c r="P78" s="309">
        <v>166052292</v>
      </c>
      <c r="Q78" s="19">
        <f t="shared" si="9"/>
        <v>1.1803007799821435E-4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102.34099999999999</v>
      </c>
      <c r="J79" s="303">
        <v>102.346</v>
      </c>
      <c r="K79" s="16"/>
      <c r="L79" s="17"/>
      <c r="M79" s="16"/>
      <c r="N79" s="298"/>
      <c r="O79" s="298"/>
      <c r="P79" s="309">
        <v>2365431</v>
      </c>
      <c r="Q79" s="19">
        <f t="shared" si="9"/>
        <v>4.8856274611442765E-5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105.291</v>
      </c>
      <c r="J80" s="303">
        <v>105.304</v>
      </c>
      <c r="K80" s="16"/>
      <c r="L80" s="17"/>
      <c r="M80" s="16"/>
      <c r="N80" s="42"/>
      <c r="O80" s="42"/>
      <c r="P80" s="43">
        <v>23397657</v>
      </c>
      <c r="Q80" s="19">
        <f t="shared" si="9"/>
        <v>1.2346734288785585E-4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107.223</v>
      </c>
      <c r="J81" s="303">
        <v>107.241</v>
      </c>
      <c r="K81" s="16"/>
      <c r="L81" s="17"/>
      <c r="M81" s="16"/>
      <c r="N81" s="50"/>
      <c r="O81" s="50"/>
      <c r="P81" s="267">
        <v>76199824</v>
      </c>
      <c r="Q81" s="19">
        <f t="shared" si="9"/>
        <v>1.6787442992642141E-4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104.316</v>
      </c>
      <c r="J82" s="303">
        <v>104.32899999999999</v>
      </c>
      <c r="K82" s="8"/>
      <c r="L82" s="311"/>
      <c r="M82" s="8"/>
      <c r="N82" s="312"/>
      <c r="O82" s="312"/>
      <c r="P82" s="309">
        <v>95096700</v>
      </c>
      <c r="Q82" s="19">
        <f t="shared" si="9"/>
        <v>1.2462134284281433E-4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103.575</v>
      </c>
      <c r="J83" s="303">
        <v>103.586</v>
      </c>
      <c r="K83" s="16"/>
      <c r="L83" s="17"/>
      <c r="M83" s="16"/>
      <c r="N83" s="65"/>
      <c r="O83" s="65"/>
      <c r="P83" s="193">
        <v>13416800</v>
      </c>
      <c r="Q83" s="19">
        <f t="shared" si="9"/>
        <v>1.0620323437118686E-4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103.279</v>
      </c>
      <c r="J84" s="303">
        <v>103.292</v>
      </c>
      <c r="K84" s="16"/>
      <c r="L84" s="17"/>
      <c r="M84" s="16"/>
      <c r="N84" s="189"/>
      <c r="O84" s="189"/>
      <c r="P84" s="193">
        <v>499018352</v>
      </c>
      <c r="Q84" s="19">
        <f t="shared" si="9"/>
        <v>1.2587263625717939E-4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103.221</v>
      </c>
      <c r="J85" s="303">
        <v>103.23099999999999</v>
      </c>
      <c r="K85" s="16"/>
      <c r="L85" s="17"/>
      <c r="M85" s="16"/>
      <c r="N85" s="50"/>
      <c r="O85" s="50"/>
      <c r="P85" s="193">
        <v>8226704</v>
      </c>
      <c r="Q85" s="19">
        <f t="shared" si="9"/>
        <v>9.6879510952140602E-5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102.47199999999999</v>
      </c>
      <c r="J86" s="303">
        <v>102.48699999999999</v>
      </c>
      <c r="K86" s="16"/>
      <c r="L86" s="17"/>
      <c r="M86" s="16"/>
      <c r="N86" s="189"/>
      <c r="O86" s="189"/>
      <c r="P86" s="190">
        <v>98329989</v>
      </c>
      <c r="Q86" s="19">
        <f t="shared" si="9"/>
        <v>1.463814505425928E-4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105.536</v>
      </c>
      <c r="J87" s="322">
        <v>105.548</v>
      </c>
      <c r="K87" s="16"/>
      <c r="L87" s="17"/>
      <c r="M87" s="16"/>
      <c r="N87" s="65"/>
      <c r="O87" s="189"/>
      <c r="P87" s="193">
        <v>1901341</v>
      </c>
      <c r="Q87" s="19">
        <f t="shared" si="9"/>
        <v>1.1370527592480722E-4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102.63800000000001</v>
      </c>
      <c r="J88" s="303">
        <v>102.652</v>
      </c>
      <c r="K88" s="16"/>
      <c r="L88" s="17"/>
      <c r="M88" s="16"/>
      <c r="N88" s="50"/>
      <c r="O88" s="50"/>
      <c r="P88" s="323">
        <v>239367025</v>
      </c>
      <c r="Q88" s="19">
        <f t="shared" si="9"/>
        <v>1.3640172255885533E-4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102.143</v>
      </c>
      <c r="J89" s="303">
        <v>102.155</v>
      </c>
      <c r="K89" s="16"/>
      <c r="L89" s="17"/>
      <c r="M89" s="16"/>
      <c r="N89" s="50"/>
      <c r="O89" s="50"/>
      <c r="P89" s="323">
        <v>7527106</v>
      </c>
      <c r="Q89" s="19">
        <f t="shared" si="9"/>
        <v>1.1748235317153848E-4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105.631</v>
      </c>
      <c r="J90" s="327">
        <v>105.642</v>
      </c>
      <c r="K90" s="16"/>
      <c r="L90" s="17"/>
      <c r="M90" s="16"/>
      <c r="N90" s="65"/>
      <c r="O90" s="65"/>
      <c r="P90" s="323">
        <v>30318540</v>
      </c>
      <c r="Q90" s="19">
        <f t="shared" si="9"/>
        <v>1.0413609641105054E-4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101.819</v>
      </c>
      <c r="J91" s="332">
        <v>101.83</v>
      </c>
      <c r="K91" s="16"/>
      <c r="L91" s="17"/>
      <c r="M91" s="16"/>
      <c r="N91" s="50"/>
      <c r="O91" s="50"/>
      <c r="P91" s="323">
        <v>84366618</v>
      </c>
      <c r="Q91" s="19">
        <f t="shared" si="9"/>
        <v>1.080348461485153E-4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105.794</v>
      </c>
      <c r="J93" s="337">
        <v>105.807</v>
      </c>
      <c r="L93" s="227"/>
      <c r="M93" s="1"/>
      <c r="N93" s="338"/>
      <c r="O93" s="338"/>
      <c r="P93" s="339">
        <v>2907156</v>
      </c>
      <c r="Q93" s="19">
        <f t="shared" si="9"/>
        <v>1.2288031457365474E-4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103.78700000000001</v>
      </c>
      <c r="J94" s="303">
        <v>103.801</v>
      </c>
      <c r="K94" s="16"/>
      <c r="L94" s="17"/>
      <c r="M94" s="16"/>
      <c r="N94" s="50"/>
      <c r="O94" s="50"/>
      <c r="P94" s="193">
        <v>6727153</v>
      </c>
      <c r="Q94" s="19">
        <f t="shared" si="9"/>
        <v>1.3489165309716816E-4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105.501</v>
      </c>
      <c r="J95" s="350">
        <v>105.51600000000001</v>
      </c>
      <c r="K95" s="16"/>
      <c r="L95" s="17"/>
      <c r="M95" s="16"/>
      <c r="N95" s="50"/>
      <c r="O95" s="50"/>
      <c r="P95" s="193">
        <v>3784776</v>
      </c>
      <c r="Q95" s="19">
        <f t="shared" si="9"/>
        <v>1.4217874712088574E-4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108.44</v>
      </c>
      <c r="J97" s="358">
        <v>108.607</v>
      </c>
      <c r="K97" s="16"/>
      <c r="L97" s="17"/>
      <c r="M97" s="16"/>
      <c r="N97" s="359"/>
      <c r="O97" s="360" t="s">
        <v>79</v>
      </c>
      <c r="P97" s="95">
        <v>9568242</v>
      </c>
      <c r="Q97" s="19">
        <f t="shared" si="9"/>
        <v>1.5400221320546071E-3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58.491</v>
      </c>
      <c r="J99" s="297">
        <v>58.432000000000002</v>
      </c>
      <c r="K99" s="16"/>
      <c r="L99" s="16"/>
      <c r="M99" s="17"/>
      <c r="N99" s="16"/>
      <c r="O99" s="140"/>
      <c r="P99" s="57">
        <v>5369601</v>
      </c>
      <c r="Q99" s="19">
        <f t="shared" si="9"/>
        <v>-1.0087021934998119E-3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88.608999999999995</v>
      </c>
      <c r="J100" s="303">
        <v>88.861000000000004</v>
      </c>
      <c r="K100" s="16"/>
      <c r="L100" s="16"/>
      <c r="M100" s="17"/>
      <c r="N100" s="16"/>
      <c r="O100" s="373"/>
      <c r="P100" s="57">
        <v>2071183</v>
      </c>
      <c r="Q100" s="19">
        <f t="shared" si="9"/>
        <v>2.8439549030009319E-3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18.448</v>
      </c>
      <c r="J101" s="303">
        <v>18.446000000000002</v>
      </c>
      <c r="K101" s="303"/>
      <c r="L101" s="303"/>
      <c r="M101" s="303"/>
      <c r="N101" s="374"/>
      <c r="O101" s="375"/>
      <c r="P101" s="376">
        <v>1045039</v>
      </c>
      <c r="Q101" s="19">
        <f t="shared" si="9"/>
        <v>-1.0841283607973177E-4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275.47699999999998</v>
      </c>
      <c r="J102" s="303">
        <v>276.14</v>
      </c>
      <c r="K102" s="16"/>
      <c r="L102" s="16"/>
      <c r="M102" s="17"/>
      <c r="N102" s="16"/>
      <c r="O102" s="56"/>
      <c r="P102" s="57">
        <v>13387258</v>
      </c>
      <c r="Q102" s="19">
        <f t="shared" si="9"/>
        <v>2.4067345005209543E-3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2108.5459999999998</v>
      </c>
      <c r="J103" s="303">
        <v>2107.395</v>
      </c>
      <c r="K103" s="57"/>
      <c r="M103" s="17"/>
      <c r="N103" s="16"/>
      <c r="O103" s="56"/>
      <c r="P103" s="57">
        <v>2271771</v>
      </c>
      <c r="Q103" s="19">
        <f t="shared" si="9"/>
        <v>-5.4587379170283219E-4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72.896000000000001</v>
      </c>
      <c r="J104" s="303">
        <v>72.906999999999996</v>
      </c>
      <c r="K104" s="16"/>
      <c r="L104" s="16"/>
      <c r="M104" s="17"/>
      <c r="N104" s="16"/>
      <c r="O104" s="140"/>
      <c r="P104" s="57">
        <v>1247381</v>
      </c>
      <c r="Q104" s="19">
        <f t="shared" si="9"/>
        <v>1.5089991220362819E-4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55.930999999999997</v>
      </c>
      <c r="J105" s="303">
        <v>55.981000000000002</v>
      </c>
      <c r="K105" s="16"/>
      <c r="L105" s="16"/>
      <c r="M105" s="17"/>
      <c r="N105" s="16"/>
      <c r="O105" s="140"/>
      <c r="P105" s="57">
        <v>1139102</v>
      </c>
      <c r="Q105" s="19">
        <f t="shared" si="9"/>
        <v>8.9395862759479117E-4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106.212</v>
      </c>
      <c r="J106" s="332">
        <v>106.294</v>
      </c>
      <c r="K106" s="383"/>
      <c r="L106" s="383"/>
      <c r="M106" s="17"/>
      <c r="N106" s="383"/>
      <c r="O106" s="338"/>
      <c r="P106" s="376">
        <v>995873</v>
      </c>
      <c r="Q106" s="19">
        <f t="shared" si="9"/>
        <v>7.7204082401229274E-4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11.444000000000001</v>
      </c>
      <c r="J108" s="389">
        <v>11.435</v>
      </c>
      <c r="K108" s="16"/>
      <c r="L108" s="17"/>
      <c r="M108" s="16"/>
      <c r="N108" s="88"/>
      <c r="O108" s="140"/>
      <c r="P108" s="170">
        <v>390197</v>
      </c>
      <c r="Q108" s="19">
        <f t="shared" si="9"/>
        <v>-7.8643830828384657E-4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12.907999999999999</v>
      </c>
      <c r="J109" s="389">
        <v>12.941000000000001</v>
      </c>
      <c r="K109" s="16"/>
      <c r="L109" s="17"/>
      <c r="M109" s="16"/>
      <c r="N109" s="88"/>
      <c r="O109" s="140"/>
      <c r="P109" s="170">
        <v>1912633</v>
      </c>
      <c r="Q109" s="19">
        <f t="shared" si="9"/>
        <v>2.5565540749923499E-3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14.677</v>
      </c>
      <c r="J110" s="389">
        <v>14.727</v>
      </c>
      <c r="K110" s="16"/>
      <c r="L110" s="17"/>
      <c r="M110" s="16"/>
      <c r="N110" s="88"/>
      <c r="O110" s="393"/>
      <c r="P110" s="170">
        <v>46781660</v>
      </c>
      <c r="Q110" s="19">
        <f t="shared" si="9"/>
        <v>3.4066907406146156E-3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13.109</v>
      </c>
      <c r="J111" s="389">
        <v>13.137</v>
      </c>
      <c r="K111" s="16"/>
      <c r="L111" s="17"/>
      <c r="M111" s="16"/>
      <c r="N111" s="88"/>
      <c r="O111" s="140"/>
      <c r="P111" s="170">
        <v>16842368</v>
      </c>
      <c r="Q111" s="19">
        <f t="shared" si="9"/>
        <v>2.1359371424212732E-3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148.18700000000001</v>
      </c>
      <c r="J112" s="395">
        <v>148.19900000000001</v>
      </c>
      <c r="K112" s="16"/>
      <c r="L112" s="396"/>
      <c r="M112" s="16"/>
      <c r="N112" s="88"/>
      <c r="O112" s="140"/>
      <c r="P112" s="397">
        <v>148199</v>
      </c>
      <c r="Q112" s="19">
        <f t="shared" si="9"/>
        <v>8.0978763319322568E-5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8.7739999999999991</v>
      </c>
      <c r="J113" s="401">
        <v>8.7739999999999991</v>
      </c>
      <c r="K113" s="16"/>
      <c r="L113" s="17"/>
      <c r="M113" s="16"/>
      <c r="N113" s="88"/>
      <c r="O113" s="402"/>
      <c r="P113" s="170">
        <v>624063</v>
      </c>
      <c r="Q113" s="19">
        <f t="shared" si="9"/>
        <v>0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100.624</v>
      </c>
      <c r="J114" s="389">
        <v>101.127</v>
      </c>
      <c r="K114" s="16"/>
      <c r="L114" s="17"/>
      <c r="M114" s="16"/>
      <c r="N114" s="88"/>
      <c r="O114" s="403"/>
      <c r="P114" s="170">
        <v>172120</v>
      </c>
      <c r="Q114" s="19">
        <f t="shared" si="9"/>
        <v>4.9988074415646382E-3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75.578999999999994</v>
      </c>
      <c r="J115" s="389">
        <v>75.644999999999996</v>
      </c>
      <c r="K115" s="16"/>
      <c r="L115" s="16"/>
      <c r="M115" s="17"/>
      <c r="N115" s="16"/>
      <c r="O115" s="140"/>
      <c r="P115" s="170">
        <v>387228</v>
      </c>
      <c r="Q115" s="19">
        <f t="shared" si="9"/>
        <v>8.732584448061301E-4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76.188999999999993</v>
      </c>
      <c r="J116" s="401">
        <v>76.375</v>
      </c>
      <c r="K116" s="16"/>
      <c r="L116" s="16"/>
      <c r="M116" s="17"/>
      <c r="N116" s="16"/>
      <c r="O116" s="56"/>
      <c r="P116" s="170">
        <v>136942</v>
      </c>
      <c r="Q116" s="19">
        <f t="shared" si="9"/>
        <v>2.4412973001352828E-3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98.453000000000003</v>
      </c>
      <c r="J117" s="401">
        <v>98.72</v>
      </c>
      <c r="K117" s="412"/>
      <c r="L117" s="413"/>
      <c r="M117" s="412"/>
      <c r="N117" s="414"/>
      <c r="O117" s="403"/>
      <c r="P117" s="170">
        <v>2006386</v>
      </c>
      <c r="Q117" s="19">
        <f t="shared" si="9"/>
        <v>2.7119539272545874E-3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86.960999999999999</v>
      </c>
      <c r="J118" s="389">
        <v>87.256</v>
      </c>
      <c r="K118" s="16"/>
      <c r="L118" s="16"/>
      <c r="M118" s="17"/>
      <c r="N118" s="16"/>
      <c r="O118" s="140"/>
      <c r="P118" s="170">
        <v>4899443</v>
      </c>
      <c r="Q118" s="19">
        <f t="shared" si="9"/>
        <v>3.3923252952473143E-3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9.5359999999999996</v>
      </c>
      <c r="J119" s="401">
        <v>9.5289999999999999</v>
      </c>
      <c r="K119" s="412"/>
      <c r="L119" s="413"/>
      <c r="M119" s="412"/>
      <c r="N119" s="414"/>
      <c r="O119" s="403"/>
      <c r="P119" s="170">
        <v>636808</v>
      </c>
      <c r="Q119" s="19">
        <f t="shared" si="9"/>
        <v>-7.3406040268452952E-4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90.753</v>
      </c>
      <c r="J120" s="389">
        <v>90.923000000000002</v>
      </c>
      <c r="K120" s="419"/>
      <c r="L120" s="420"/>
      <c r="M120" s="421"/>
      <c r="N120" s="420"/>
      <c r="O120" s="422"/>
      <c r="P120" s="423">
        <v>2244065</v>
      </c>
      <c r="Q120" s="19">
        <f t="shared" si="9"/>
        <v>1.873216312408424E-3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139.083</v>
      </c>
      <c r="J121" s="429">
        <v>139.38800000000001</v>
      </c>
      <c r="K121" s="419"/>
      <c r="L121" s="420"/>
      <c r="M121" s="421"/>
      <c r="N121" s="420"/>
      <c r="O121" s="422"/>
      <c r="P121" s="423">
        <v>67151272</v>
      </c>
      <c r="Q121" s="19">
        <f t="shared" si="9"/>
        <v>2.1929351538290576E-3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96.888000000000005</v>
      </c>
      <c r="J123" s="434">
        <v>96.978999999999999</v>
      </c>
      <c r="K123" s="251" t="s">
        <v>90</v>
      </c>
      <c r="M123" s="227">
        <f>+(J123-I123)/I123</f>
        <v>9.3922880026416035E-4</v>
      </c>
      <c r="O123" s="435" t="s">
        <v>90</v>
      </c>
      <c r="P123" s="170">
        <v>302965</v>
      </c>
      <c r="Q123" s="19">
        <f t="shared" si="9"/>
        <v>9.3922880026416035E-4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113.452</v>
      </c>
      <c r="J124" s="401">
        <v>112.75700000000001</v>
      </c>
      <c r="K124" s="226" t="s">
        <v>79</v>
      </c>
      <c r="M124" s="227" t="e">
        <f>+(#REF!-I124)/I124</f>
        <v>#REF!</v>
      </c>
      <c r="O124" s="440" t="s">
        <v>79</v>
      </c>
      <c r="P124" s="441">
        <v>757621</v>
      </c>
      <c r="Q124" s="19">
        <f t="shared" si="9"/>
        <v>-6.1259387229841093E-3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114.375</v>
      </c>
      <c r="J125" s="401">
        <v>112.807</v>
      </c>
      <c r="K125" s="226" t="s">
        <v>79</v>
      </c>
      <c r="M125" s="227">
        <f t="shared" ref="M125:M130" si="15">+(J125-I125)/I125</f>
        <v>-1.370928961748632E-2</v>
      </c>
      <c r="O125" s="440" t="s">
        <v>79</v>
      </c>
      <c r="P125" s="57">
        <v>356472</v>
      </c>
      <c r="Q125" s="19">
        <f t="shared" si="9"/>
        <v>-1.370928961748632E-2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189.375</v>
      </c>
      <c r="J126" s="445">
        <v>187.482</v>
      </c>
      <c r="K126" s="230" t="s">
        <v>81</v>
      </c>
      <c r="M126" s="227">
        <f t="shared" si="15"/>
        <v>-9.996039603960399E-3</v>
      </c>
      <c r="O126" s="446" t="s">
        <v>81</v>
      </c>
      <c r="P126" s="397">
        <v>2371460</v>
      </c>
      <c r="Q126" s="19">
        <f t="shared" si="9"/>
        <v>-9.996039603960399E-3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173.90799999999999</v>
      </c>
      <c r="J127" s="434">
        <v>172.63300000000001</v>
      </c>
      <c r="K127" s="88" t="s">
        <v>81</v>
      </c>
      <c r="L127" s="16"/>
      <c r="M127" s="17">
        <f t="shared" si="15"/>
        <v>-7.3314626124156299E-3</v>
      </c>
      <c r="N127" s="16"/>
      <c r="O127" s="446" t="s">
        <v>81</v>
      </c>
      <c r="P127" s="170">
        <v>2573617</v>
      </c>
      <c r="Q127" s="19">
        <f t="shared" si="9"/>
        <v>-7.3314626124156299E-3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167.16399999999999</v>
      </c>
      <c r="J128" s="434">
        <v>166.29499999999999</v>
      </c>
      <c r="K128" s="88" t="s">
        <v>81</v>
      </c>
      <c r="L128" s="16"/>
      <c r="M128" s="17">
        <f t="shared" si="15"/>
        <v>-5.1984877126654058E-3</v>
      </c>
      <c r="N128" s="16"/>
      <c r="O128" s="447" t="s">
        <v>81</v>
      </c>
      <c r="P128" s="170">
        <v>6656955</v>
      </c>
      <c r="Q128" s="19">
        <f t="shared" si="9"/>
        <v>-5.1984877126654058E-3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23.097000000000001</v>
      </c>
      <c r="J129" s="434">
        <v>22.867000000000001</v>
      </c>
      <c r="K129" s="230" t="s">
        <v>81</v>
      </c>
      <c r="M129" s="227">
        <f t="shared" si="15"/>
        <v>-9.9580032038793093E-3</v>
      </c>
      <c r="O129" s="446" t="s">
        <v>81</v>
      </c>
      <c r="P129" s="170">
        <v>2922238</v>
      </c>
      <c r="Q129" s="19">
        <f t="shared" si="9"/>
        <v>-9.9580032038793093E-3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139.38999999999999</v>
      </c>
      <c r="J130" s="434">
        <v>137.76900000000001</v>
      </c>
      <c r="K130" s="230" t="s">
        <v>81</v>
      </c>
      <c r="M130" s="227">
        <f t="shared" si="15"/>
        <v>-1.1629241695960836E-2</v>
      </c>
      <c r="O130" s="446" t="s">
        <v>81</v>
      </c>
      <c r="P130" s="170">
        <v>769579</v>
      </c>
      <c r="Q130" s="19">
        <f t="shared" si="9"/>
        <v>-1.1629241695960836E-2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136.119</v>
      </c>
      <c r="J131" s="449">
        <v>136.85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325705</v>
      </c>
      <c r="Q131" s="19">
        <f t="shared" si="9"/>
        <v>5.3703009866366532E-3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5298.1229999999996</v>
      </c>
      <c r="J134" s="401">
        <v>5222.8050000000003</v>
      </c>
      <c r="K134" s="230"/>
      <c r="M134" s="254">
        <f t="shared" si="16"/>
        <v>-1.4215977998245663E-2</v>
      </c>
      <c r="O134" s="446" t="s">
        <v>81</v>
      </c>
      <c r="P134" s="246">
        <v>31342053</v>
      </c>
      <c r="Q134" s="19">
        <f t="shared" si="9"/>
        <v>-1.4215977998245663E-2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5351.192</v>
      </c>
      <c r="J135" s="467">
        <v>5247.9719999999998</v>
      </c>
      <c r="K135" s="468"/>
      <c r="L135" s="469"/>
      <c r="M135" s="470">
        <f t="shared" si="16"/>
        <v>-1.928916024691326E-2</v>
      </c>
      <c r="N135" s="469"/>
      <c r="O135" s="471" t="s">
        <v>184</v>
      </c>
      <c r="P135" s="518">
        <v>5038053</v>
      </c>
      <c r="Q135" s="19">
        <f t="shared" ref="Q135:Q143" si="17">+(J135-I135)/I135</f>
        <v>-1.928916024691326E-2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85.79</v>
      </c>
      <c r="J136" s="434">
        <v>86.081000000000003</v>
      </c>
      <c r="K136" s="475"/>
      <c r="L136" s="476"/>
      <c r="M136" s="477">
        <f t="shared" si="16"/>
        <v>3.3920037300384288E-3</v>
      </c>
      <c r="N136" s="476"/>
      <c r="O136" s="435" t="s">
        <v>90</v>
      </c>
      <c r="P136" s="478">
        <v>1195403</v>
      </c>
      <c r="Q136" s="19">
        <f t="shared" si="17"/>
        <v>3.3920037300384288E-3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4459.5460000000003</v>
      </c>
      <c r="J137" s="480">
        <v>4372.4759999999997</v>
      </c>
      <c r="K137" s="481"/>
      <c r="L137" s="482"/>
      <c r="M137" s="483">
        <f>+(J137-I137)/I137</f>
        <v>-1.9524408986923918E-2</v>
      </c>
      <c r="N137" s="482"/>
      <c r="O137" s="471" t="s">
        <v>184</v>
      </c>
      <c r="P137" s="518">
        <v>12597104</v>
      </c>
      <c r="Q137" s="19">
        <f t="shared" si="17"/>
        <v>-1.9524408986923918E-2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10.186999999999999</v>
      </c>
      <c r="J138" s="434">
        <v>10.071</v>
      </c>
      <c r="K138" s="475"/>
      <c r="L138" s="476"/>
      <c r="M138" s="477">
        <f>+(J138-I138)/I138</f>
        <v>-1.1387061941690356E-2</v>
      </c>
      <c r="N138" s="476"/>
      <c r="O138" s="471" t="s">
        <v>184</v>
      </c>
      <c r="P138" s="518">
        <v>2618875</v>
      </c>
      <c r="Q138" s="19">
        <f t="shared" si="17"/>
        <v>-1.1387061941690356E-2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160.46</v>
      </c>
      <c r="J139" s="389">
        <v>160.41900000000001</v>
      </c>
      <c r="K139" s="230" t="s">
        <v>81</v>
      </c>
      <c r="M139" s="227" t="e">
        <f>+(#REF!-#REF!)/#REF!</f>
        <v>#REF!</v>
      </c>
      <c r="O139" s="231" t="s">
        <v>81</v>
      </c>
      <c r="P139" s="232">
        <v>30101161</v>
      </c>
      <c r="Q139" s="19">
        <f t="shared" si="17"/>
        <v>-2.5551539324440242E-4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125.80200000000001</v>
      </c>
      <c r="J141" s="495">
        <v>126.426</v>
      </c>
      <c r="K141" s="290"/>
      <c r="L141" s="8"/>
      <c r="M141" s="496"/>
      <c r="N141" s="8"/>
      <c r="O141" s="497"/>
      <c r="P141" s="309">
        <v>4165497</v>
      </c>
      <c r="Q141" s="19">
        <f t="shared" si="17"/>
        <v>4.9601755139027613E-3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10495.34</v>
      </c>
      <c r="J143" s="495">
        <v>10322.877</v>
      </c>
      <c r="K143" s="230" t="s">
        <v>81</v>
      </c>
      <c r="M143" s="227">
        <f>+(J143-I143)/I143</f>
        <v>-1.6432340448237003E-2</v>
      </c>
      <c r="O143" s="446" t="s">
        <v>81</v>
      </c>
      <c r="P143" s="518">
        <v>10355750</v>
      </c>
      <c r="Q143" s="19">
        <f t="shared" si="17"/>
        <v>-1.6432340448237003E-2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P1:P597"/>
  <mergeCells count="33">
    <mergeCell ref="B98:K98"/>
    <mergeCell ref="B107:J107"/>
    <mergeCell ref="B122:J122"/>
    <mergeCell ref="B140:J140"/>
    <mergeCell ref="B142:J14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P1:P3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A112" zoomScale="106" zoomScaleNormal="106" zoomScaleSheetLayoutView="100" workbookViewId="0">
      <selection activeCell="J124" sqref="J124:P125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195.48500000000001</v>
      </c>
      <c r="J6" s="15">
        <v>195.511</v>
      </c>
      <c r="K6" s="16"/>
      <c r="L6" s="16"/>
      <c r="M6" s="17"/>
      <c r="N6" s="16"/>
      <c r="O6" s="1"/>
      <c r="P6" s="18">
        <v>584722873</v>
      </c>
      <c r="Q6" s="19">
        <f>+(J6-I6)/I6</f>
        <v>1.3300253216350121E-4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133.44399999999999</v>
      </c>
      <c r="J7" s="27">
        <v>133.46100000000001</v>
      </c>
      <c r="K7" s="16"/>
      <c r="L7" s="16"/>
      <c r="M7" s="17"/>
      <c r="N7" s="16"/>
      <c r="O7" s="1"/>
      <c r="P7" s="28">
        <v>285026731</v>
      </c>
      <c r="Q7" s="19">
        <f t="shared" ref="Q7:Q70" si="0">+(J7-I7)/I7</f>
        <v>1.2739426276208994E-4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112.10899999999999</v>
      </c>
      <c r="J8" s="27">
        <v>112.122</v>
      </c>
      <c r="K8" s="16"/>
      <c r="L8" s="16"/>
      <c r="M8" s="17"/>
      <c r="N8" s="16"/>
      <c r="O8" s="1"/>
      <c r="P8" s="18">
        <v>63689652</v>
      </c>
      <c r="Q8" s="19">
        <f t="shared" si="0"/>
        <v>1.1595857602873302E-4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119.07299999999999</v>
      </c>
      <c r="J9" s="27">
        <v>119.092</v>
      </c>
      <c r="K9" s="16"/>
      <c r="L9" s="16"/>
      <c r="M9" s="17"/>
      <c r="N9" s="16"/>
      <c r="P9" s="18">
        <v>119570292</v>
      </c>
      <c r="Q9" s="19">
        <f t="shared" si="0"/>
        <v>1.5956598053299621E-4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116.88</v>
      </c>
      <c r="J10" s="27">
        <v>116.896</v>
      </c>
      <c r="K10" s="16"/>
      <c r="L10" s="16"/>
      <c r="M10" s="17"/>
      <c r="N10" s="16"/>
      <c r="O10" s="42"/>
      <c r="P10" s="43">
        <v>12830730</v>
      </c>
      <c r="Q10" s="19">
        <f t="shared" si="0"/>
        <v>1.3689253935665079E-4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114.018</v>
      </c>
      <c r="J11" s="47">
        <v>114.03700000000001</v>
      </c>
      <c r="K11" s="16"/>
      <c r="L11" s="16"/>
      <c r="M11" s="17"/>
      <c r="N11" s="16"/>
      <c r="O11" s="42"/>
      <c r="P11" s="43">
        <v>146120965</v>
      </c>
      <c r="Q11" s="19">
        <f t="shared" si="0"/>
        <v>1.6664035503170953E-4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112.73399999999999</v>
      </c>
      <c r="J12" s="27">
        <v>112.747</v>
      </c>
      <c r="K12" s="16"/>
      <c r="L12" s="17"/>
      <c r="M12" s="16"/>
      <c r="N12" s="50"/>
      <c r="O12" s="50"/>
      <c r="P12" s="51">
        <v>3539269</v>
      </c>
      <c r="Q12" s="19">
        <f t="shared" si="0"/>
        <v>1.1531569890188613E-4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46.076999999999998</v>
      </c>
      <c r="J13" s="55">
        <v>46.082000000000001</v>
      </c>
      <c r="K13" s="16"/>
      <c r="L13" s="16"/>
      <c r="M13" s="17"/>
      <c r="N13" s="16"/>
      <c r="O13" s="56"/>
      <c r="P13" s="57">
        <v>33460675</v>
      </c>
      <c r="Q13" s="19">
        <f t="shared" si="0"/>
        <v>1.0851400915863789E-4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32.545000000000002</v>
      </c>
      <c r="J14" s="55">
        <v>32.549999999999997</v>
      </c>
      <c r="K14" s="16"/>
      <c r="L14" s="16"/>
      <c r="M14" s="17"/>
      <c r="N14" s="16"/>
      <c r="O14" s="56"/>
      <c r="P14" s="57">
        <v>6013651</v>
      </c>
      <c r="Q14" s="19">
        <f t="shared" si="0"/>
        <v>1.5363343063436633E-4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110.14100000000001</v>
      </c>
      <c r="J15" s="55">
        <v>110.158</v>
      </c>
      <c r="K15" s="16"/>
      <c r="L15" s="17"/>
      <c r="M15" s="16"/>
      <c r="N15" s="65"/>
      <c r="O15" s="66"/>
      <c r="P15" s="67">
        <v>68181339</v>
      </c>
      <c r="Q15" s="19">
        <f t="shared" si="0"/>
        <v>1.5434760897391442E-4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17.234999999999999</v>
      </c>
      <c r="J17" s="76">
        <v>17.236999999999998</v>
      </c>
      <c r="K17" s="16"/>
      <c r="L17" s="16"/>
      <c r="M17" s="17"/>
      <c r="N17" s="16"/>
      <c r="O17" s="1"/>
      <c r="P17" s="67">
        <v>105047658</v>
      </c>
      <c r="Q17" s="19">
        <f t="shared" si="0"/>
        <v>1.1604293588621362E-4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124.46599999999999</v>
      </c>
      <c r="J18" s="55">
        <v>124.47799999999999</v>
      </c>
      <c r="K18" s="16"/>
      <c r="L18" s="16"/>
      <c r="M18" s="17"/>
      <c r="N18" s="16"/>
      <c r="O18" s="16"/>
      <c r="P18" s="83">
        <v>1901280</v>
      </c>
      <c r="Q18" s="19">
        <f t="shared" si="0"/>
        <v>9.6411871515116214E-5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1.171</v>
      </c>
      <c r="J19" s="55">
        <v>1.171</v>
      </c>
      <c r="K19" s="51"/>
      <c r="L19" s="88"/>
      <c r="M19" s="17"/>
      <c r="N19" s="16"/>
      <c r="O19" s="36"/>
      <c r="P19" s="18">
        <v>4793249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116.357</v>
      </c>
      <c r="J20" s="94">
        <v>116.376</v>
      </c>
      <c r="K20" s="16"/>
      <c r="L20" s="16"/>
      <c r="M20" s="17"/>
      <c r="N20" s="16"/>
      <c r="O20" s="1"/>
      <c r="P20" s="95">
        <v>24148914</v>
      </c>
      <c r="Q20" s="19">
        <f t="shared" si="0"/>
        <v>1.6329056266494888E-4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11.391</v>
      </c>
      <c r="J21" s="102">
        <v>11.393000000000001</v>
      </c>
      <c r="K21" s="103"/>
      <c r="L21" s="104"/>
      <c r="M21" s="103"/>
      <c r="N21" s="105"/>
      <c r="O21" s="106"/>
      <c r="P21" s="107">
        <v>5106166</v>
      </c>
      <c r="Q21" s="19">
        <f t="shared" si="0"/>
        <v>1.755772100781905E-4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163.547</v>
      </c>
      <c r="J22" s="55">
        <v>163.56899999999999</v>
      </c>
      <c r="P22" s="95">
        <v>78373665</v>
      </c>
      <c r="Q22" s="19">
        <f t="shared" si="0"/>
        <v>1.3451790616759318E-4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11.393000000000001</v>
      </c>
      <c r="J23" s="119">
        <v>11.395</v>
      </c>
      <c r="K23" s="16"/>
      <c r="L23" s="16"/>
      <c r="M23" s="17"/>
      <c r="N23" s="16"/>
      <c r="O23" s="16"/>
      <c r="P23" s="83">
        <v>933236</v>
      </c>
      <c r="Q23" s="19">
        <f t="shared" si="0"/>
        <v>1.7554638813296685E-4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1.806</v>
      </c>
      <c r="J25" s="125">
        <v>1.8080000000000001</v>
      </c>
      <c r="K25" s="88" t="s">
        <v>48</v>
      </c>
      <c r="L25" s="16"/>
      <c r="M25" s="17">
        <f>+(J25-I25)/I25</f>
        <v>1.1074197120708759E-3</v>
      </c>
      <c r="N25" s="16"/>
      <c r="O25" s="126" t="s">
        <v>49</v>
      </c>
      <c r="P25" s="127">
        <v>4275846</v>
      </c>
      <c r="Q25" s="19">
        <f t="shared" si="0"/>
        <v>1.1074197120708759E-3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62.472000000000001</v>
      </c>
      <c r="J27" s="102">
        <v>62.478000000000002</v>
      </c>
      <c r="K27" s="16"/>
      <c r="L27" s="16"/>
      <c r="M27" s="134"/>
      <c r="N27" s="16"/>
      <c r="O27" s="16"/>
      <c r="P27" s="18">
        <v>1458492</v>
      </c>
      <c r="Q27" s="19">
        <f t="shared" si="0"/>
        <v>9.6043027276223382E-5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130.61799999999999</v>
      </c>
      <c r="J28" s="55">
        <v>130.54300000000001</v>
      </c>
      <c r="K28" s="16"/>
      <c r="L28" s="16"/>
      <c r="M28" s="17"/>
      <c r="N28" s="16"/>
      <c r="O28" s="140"/>
      <c r="P28" s="57">
        <v>6104980</v>
      </c>
      <c r="Q28" s="19">
        <f t="shared" si="0"/>
        <v>-5.7419344960103996E-4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106.753</v>
      </c>
      <c r="J29" s="146">
        <v>106.64</v>
      </c>
      <c r="K29" s="16"/>
      <c r="L29" s="16"/>
      <c r="M29" s="17"/>
      <c r="N29" s="16"/>
      <c r="O29" s="140"/>
      <c r="P29" s="57">
        <v>547810</v>
      </c>
      <c r="Q29" s="19">
        <f t="shared" si="0"/>
        <v>-1.058518261781866E-3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103.804</v>
      </c>
      <c r="J30" s="152">
        <v>103.82</v>
      </c>
      <c r="K30" s="16"/>
      <c r="L30" s="16"/>
      <c r="M30" s="153"/>
      <c r="N30" s="16"/>
      <c r="O30" s="154"/>
      <c r="P30" s="67">
        <v>79626868</v>
      </c>
      <c r="Q30" s="19">
        <f t="shared" si="0"/>
        <v>1.5413664213316571E-4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132.20599999999999</v>
      </c>
      <c r="J32" s="76">
        <v>132.155</v>
      </c>
      <c r="K32" s="16"/>
      <c r="L32" s="16"/>
      <c r="M32" s="17"/>
      <c r="N32" s="16"/>
      <c r="O32" s="56"/>
      <c r="P32" s="163">
        <v>1149751</v>
      </c>
      <c r="Q32" s="19">
        <f t="shared" si="0"/>
        <v>-3.8576161445008341E-4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507.036</v>
      </c>
      <c r="J33" s="55">
        <v>506.83499999999998</v>
      </c>
      <c r="K33" s="16"/>
      <c r="L33" s="16"/>
      <c r="M33" s="17"/>
      <c r="N33" s="16"/>
      <c r="O33" s="169"/>
      <c r="P33" s="170">
        <v>1075506</v>
      </c>
      <c r="Q33" s="19">
        <f t="shared" si="0"/>
        <v>-3.9642155586589871E-4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127.56399999999999</v>
      </c>
      <c r="J34" s="55">
        <v>127.697</v>
      </c>
      <c r="K34" s="16"/>
      <c r="L34" s="16"/>
      <c r="M34" s="17"/>
      <c r="N34" s="16"/>
      <c r="O34" s="174"/>
      <c r="P34" s="170">
        <v>754943</v>
      </c>
      <c r="Q34" s="19">
        <f t="shared" si="0"/>
        <v>1.0426139036092453E-3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120.812</v>
      </c>
      <c r="J35" s="27">
        <v>120.821</v>
      </c>
      <c r="K35" s="16"/>
      <c r="L35" s="16"/>
      <c r="M35" s="17"/>
      <c r="N35" s="16"/>
      <c r="P35" s="170">
        <v>197421</v>
      </c>
      <c r="Q35" s="19">
        <f t="shared" si="0"/>
        <v>7.4495911002221154E-5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125.76600000000001</v>
      </c>
      <c r="J36" s="27">
        <v>125.779</v>
      </c>
      <c r="K36" s="16"/>
      <c r="L36" s="16"/>
      <c r="M36" s="17"/>
      <c r="N36" s="16"/>
      <c r="O36" s="174"/>
      <c r="P36" s="170">
        <v>129427</v>
      </c>
      <c r="Q36" s="19">
        <f t="shared" si="0"/>
        <v>1.0336656966104526E-4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107.529</v>
      </c>
      <c r="J37" s="27">
        <v>107.54</v>
      </c>
      <c r="K37" s="16"/>
      <c r="L37" s="16"/>
      <c r="M37" s="17"/>
      <c r="N37" s="16"/>
      <c r="O37" s="174"/>
      <c r="P37" s="170">
        <v>122380</v>
      </c>
      <c r="Q37" s="19">
        <f t="shared" si="0"/>
        <v>1.0229798472979281E-4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99.063000000000002</v>
      </c>
      <c r="J38" s="27">
        <v>99.206000000000003</v>
      </c>
      <c r="K38" s="16"/>
      <c r="L38" s="16"/>
      <c r="M38" s="17"/>
      <c r="N38" s="16"/>
      <c r="O38" s="140"/>
      <c r="P38" s="186">
        <v>132638</v>
      </c>
      <c r="Q38" s="19">
        <f t="shared" si="0"/>
        <v>1.4435258370935735E-3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165.33600000000001</v>
      </c>
      <c r="J39" s="27">
        <v>165.57</v>
      </c>
      <c r="K39" s="16"/>
      <c r="L39" s="16"/>
      <c r="M39" s="17"/>
      <c r="N39" s="16"/>
      <c r="O39" s="140"/>
      <c r="P39" s="170">
        <v>545570</v>
      </c>
      <c r="Q39" s="19">
        <f t="shared" si="0"/>
        <v>1.4152997532296682E-3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92.638999999999996</v>
      </c>
      <c r="J40" s="27">
        <v>92.233999999999995</v>
      </c>
      <c r="K40" s="16"/>
      <c r="L40" s="17"/>
      <c r="M40" s="16"/>
      <c r="N40" s="189"/>
      <c r="O40" s="189"/>
      <c r="P40" s="190">
        <v>959875</v>
      </c>
      <c r="Q40" s="19">
        <f t="shared" si="0"/>
        <v>-4.3718088494046911E-3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121.53</v>
      </c>
      <c r="J41" s="55">
        <v>121.52500000000001</v>
      </c>
      <c r="K41" s="16"/>
      <c r="L41" s="17"/>
      <c r="M41" s="16"/>
      <c r="N41" s="65"/>
      <c r="O41" s="65"/>
      <c r="P41" s="190">
        <v>40461191</v>
      </c>
      <c r="Q41" s="19">
        <f t="shared" si="0"/>
        <v>-4.1142104830045686E-5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160.68100000000001</v>
      </c>
      <c r="J42" s="27">
        <v>159.999</v>
      </c>
      <c r="K42" s="16"/>
      <c r="L42" s="16"/>
      <c r="M42" s="17"/>
      <c r="N42" s="16"/>
      <c r="O42" s="195"/>
      <c r="P42" s="170">
        <v>642238</v>
      </c>
      <c r="Q42" s="19">
        <f t="shared" si="0"/>
        <v>-4.244434625126906E-3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143.714</v>
      </c>
      <c r="J43" s="27">
        <v>143.40899999999999</v>
      </c>
      <c r="K43" s="16"/>
      <c r="L43" s="16"/>
      <c r="M43" s="17"/>
      <c r="N43" s="16"/>
      <c r="O43" s="195"/>
      <c r="P43" s="170">
        <v>575647</v>
      </c>
      <c r="Q43" s="19">
        <f t="shared" si="0"/>
        <v>-2.1222706208163912E-3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92.718999999999994</v>
      </c>
      <c r="J44" s="27">
        <v>92.795000000000002</v>
      </c>
      <c r="K44" s="16"/>
      <c r="L44" s="16"/>
      <c r="M44" s="17"/>
      <c r="N44" s="16"/>
      <c r="O44" s="204"/>
      <c r="P44" s="205">
        <v>393543</v>
      </c>
      <c r="Q44" s="19">
        <f t="shared" si="0"/>
        <v>8.1968097153773897E-4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21.259</v>
      </c>
      <c r="J45" s="211">
        <v>21.242000000000001</v>
      </c>
      <c r="K45" s="16"/>
      <c r="L45" s="17"/>
      <c r="M45" s="16"/>
      <c r="N45" s="65"/>
      <c r="O45" s="65"/>
      <c r="P45" s="212">
        <v>43046092</v>
      </c>
      <c r="Q45" s="19">
        <f t="shared" si="0"/>
        <v>-7.996613199115415E-4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89.04</v>
      </c>
      <c r="J46" s="211">
        <v>88.941999999999993</v>
      </c>
      <c r="K46" s="16"/>
      <c r="L46" s="17"/>
      <c r="M46" s="16"/>
      <c r="N46" s="65"/>
      <c r="O46" s="65"/>
      <c r="P46" s="212">
        <v>337981</v>
      </c>
      <c r="Q46" s="19">
        <f t="shared" si="0"/>
        <v>-1.1006289308177581E-3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2111.91</v>
      </c>
      <c r="J48" s="225">
        <v>2115.3870000000002</v>
      </c>
      <c r="K48" s="226" t="s">
        <v>79</v>
      </c>
      <c r="M48" s="227">
        <f t="shared" ref="M48" si="4">+(J48-I48)/I48</f>
        <v>1.6463769762917533E-3</v>
      </c>
      <c r="O48" s="228" t="s">
        <v>79</v>
      </c>
      <c r="P48" s="95">
        <v>9470590</v>
      </c>
      <c r="Q48" s="19">
        <f t="shared" si="0"/>
        <v>1.6463769762917533E-3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123.259</v>
      </c>
      <c r="J49" s="27">
        <v>122.416</v>
      </c>
      <c r="K49" s="230" t="s">
        <v>81</v>
      </c>
      <c r="M49" s="227" t="e">
        <f>+(#REF!-#REF!)/#REF!</f>
        <v>#REF!</v>
      </c>
      <c r="O49" s="231" t="s">
        <v>81</v>
      </c>
      <c r="P49" s="232">
        <v>61207849</v>
      </c>
      <c r="Q49" s="19">
        <f t="shared" si="0"/>
        <v>-6.8392571739183628E-3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195.923</v>
      </c>
      <c r="J50" s="27">
        <v>194.381</v>
      </c>
      <c r="K50" s="230" t="s">
        <v>81</v>
      </c>
      <c r="M50" s="227" t="e">
        <f>+(#REF!-#REF!)/#REF!</f>
        <v>#REF!</v>
      </c>
      <c r="O50" s="231" t="s">
        <v>81</v>
      </c>
      <c r="P50" s="232">
        <v>2110784</v>
      </c>
      <c r="Q50" s="19">
        <f t="shared" si="0"/>
        <v>-7.8704388969135907E-3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17.113</v>
      </c>
      <c r="J51" s="27">
        <v>16.914999999999999</v>
      </c>
      <c r="K51" s="230" t="s">
        <v>81</v>
      </c>
      <c r="M51" s="227" t="e">
        <f>+(#REF!-#REF!)/#REF!</f>
        <v>#REF!</v>
      </c>
      <c r="O51" s="231" t="s">
        <v>81</v>
      </c>
      <c r="P51" s="193">
        <v>4815640</v>
      </c>
      <c r="Q51" s="19">
        <f t="shared" si="0"/>
        <v>-1.1570151346929259E-2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2.798</v>
      </c>
      <c r="J52" s="102">
        <v>2.8220000000000001</v>
      </c>
      <c r="K52" s="230"/>
      <c r="M52" s="227">
        <f t="shared" ref="M52:M53" si="6">+(J52-I52)/I52</f>
        <v>8.5775553967119451E-3</v>
      </c>
      <c r="O52" s="235" t="s">
        <v>48</v>
      </c>
      <c r="P52" s="232">
        <v>10414559</v>
      </c>
      <c r="Q52" s="19">
        <f t="shared" si="0"/>
        <v>8.5775553967119451E-3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2.512</v>
      </c>
      <c r="J53" s="27">
        <v>2.5289999999999999</v>
      </c>
      <c r="K53" s="236" t="s">
        <v>48</v>
      </c>
      <c r="M53" s="227">
        <f t="shared" si="6"/>
        <v>6.767515923566841E-3</v>
      </c>
      <c r="O53" s="237" t="s">
        <v>48</v>
      </c>
      <c r="P53" s="238">
        <v>9430602</v>
      </c>
      <c r="Q53" s="19">
        <f t="shared" si="0"/>
        <v>6.767515923566841E-3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65.489999999999995</v>
      </c>
      <c r="J54" s="244">
        <v>65.965000000000003</v>
      </c>
      <c r="K54" s="230" t="s">
        <v>81</v>
      </c>
      <c r="M54" s="227">
        <f>+(J54-I54)/I54</f>
        <v>7.2530157275921296E-3</v>
      </c>
      <c r="O54" s="245" t="s">
        <v>88</v>
      </c>
      <c r="P54" s="246">
        <v>65965</v>
      </c>
      <c r="Q54" s="19">
        <f t="shared" si="0"/>
        <v>7.2530157275921296E-3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1.1839999999999999</v>
      </c>
      <c r="J55" s="250">
        <v>1.204</v>
      </c>
      <c r="K55" s="251" t="s">
        <v>90</v>
      </c>
      <c r="M55" s="227" t="e">
        <f>+(#REF!-I55)/I55</f>
        <v>#REF!</v>
      </c>
      <c r="O55" s="252" t="s">
        <v>90</v>
      </c>
      <c r="P55" s="238">
        <v>2273423</v>
      </c>
      <c r="Q55" s="19">
        <f t="shared" si="0"/>
        <v>1.6891891891891907E-2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1.26</v>
      </c>
      <c r="J56" s="250">
        <v>1.2609999999999999</v>
      </c>
      <c r="K56" s="251"/>
      <c r="M56" s="254">
        <f t="shared" ref="M56:M63" si="7">+(J56-I56)/I56</f>
        <v>7.9365079365070626E-4</v>
      </c>
      <c r="O56" s="252" t="s">
        <v>90</v>
      </c>
      <c r="P56" s="238">
        <v>769359</v>
      </c>
      <c r="Q56" s="19">
        <f t="shared" si="0"/>
        <v>7.9365079365070626E-4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1.1870000000000001</v>
      </c>
      <c r="J57" s="211">
        <v>1.1910000000000001</v>
      </c>
      <c r="K57" s="251"/>
      <c r="M57" s="254">
        <f t="shared" si="7"/>
        <v>3.3698399326032042E-3</v>
      </c>
      <c r="O57" s="252" t="s">
        <v>90</v>
      </c>
      <c r="P57" s="57">
        <v>707972</v>
      </c>
      <c r="Q57" s="19">
        <f t="shared" si="0"/>
        <v>3.3698399326032042E-3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1.151</v>
      </c>
      <c r="J58" s="55">
        <v>1.157</v>
      </c>
      <c r="K58" s="251"/>
      <c r="M58" s="254">
        <f t="shared" si="7"/>
        <v>5.2128583840139056E-3</v>
      </c>
      <c r="O58" s="252" t="s">
        <v>90</v>
      </c>
      <c r="P58" s="57">
        <v>685301</v>
      </c>
      <c r="Q58" s="19">
        <f t="shared" si="0"/>
        <v>5.2128583840139056E-3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113.67400000000001</v>
      </c>
      <c r="J59" s="102">
        <v>112.203</v>
      </c>
      <c r="K59" s="251"/>
      <c r="M59" s="254">
        <f t="shared" si="7"/>
        <v>-1.2940514101729538E-2</v>
      </c>
      <c r="O59" s="258" t="s">
        <v>81</v>
      </c>
      <c r="P59" s="238">
        <v>16228927</v>
      </c>
      <c r="Q59" s="19">
        <f t="shared" si="0"/>
        <v>-1.2940514101729538E-2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131.59800000000001</v>
      </c>
      <c r="J60" s="264">
        <v>131.21899999999999</v>
      </c>
      <c r="K60" s="251"/>
      <c r="M60" s="254">
        <f t="shared" si="7"/>
        <v>-2.8799829784648631E-3</v>
      </c>
      <c r="O60" s="258" t="s">
        <v>81</v>
      </c>
      <c r="P60" s="238">
        <v>99333</v>
      </c>
      <c r="Q60" s="19">
        <f t="shared" si="0"/>
        <v>-2.8799829784648631E-3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1103.6110000000001</v>
      </c>
      <c r="J61" s="27">
        <v>1110.2639999999999</v>
      </c>
      <c r="K61" s="251"/>
      <c r="M61" s="254" t="e">
        <f>+(I61-#REF!)/#REF!</f>
        <v>#REF!</v>
      </c>
      <c r="O61" s="228" t="s">
        <v>79</v>
      </c>
      <c r="P61" s="238">
        <v>5551321</v>
      </c>
      <c r="Q61" s="19">
        <f t="shared" si="0"/>
        <v>6.0283922505301162E-3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12.849</v>
      </c>
      <c r="J62" s="264">
        <v>12.727</v>
      </c>
      <c r="K62" s="251"/>
      <c r="M62" s="254">
        <f t="shared" ref="M62" si="8">+(J62-I62)/I62</f>
        <v>-9.4949023270293319E-3</v>
      </c>
      <c r="O62" s="258" t="s">
        <v>81</v>
      </c>
      <c r="P62" s="267">
        <v>6530845</v>
      </c>
      <c r="Q62" s="19">
        <f t="shared" si="0"/>
        <v>-9.4949023270293319E-3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9.8290000000000006</v>
      </c>
      <c r="J63" s="274">
        <v>9.6609999999999996</v>
      </c>
      <c r="K63" s="275"/>
      <c r="L63" s="276"/>
      <c r="M63" s="277">
        <f t="shared" si="7"/>
        <v>-1.7092277952996341E-2</v>
      </c>
      <c r="N63" s="276"/>
      <c r="O63" s="278" t="s">
        <v>81</v>
      </c>
      <c r="P63" s="267">
        <v>25319325</v>
      </c>
      <c r="Q63" s="19">
        <f t="shared" si="0"/>
        <v>-1.7092277952996341E-2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83.561999999999998</v>
      </c>
      <c r="J65" s="288">
        <v>83.572999999999993</v>
      </c>
      <c r="K65" s="16"/>
      <c r="L65" s="16"/>
      <c r="M65" s="17"/>
      <c r="N65" s="16"/>
      <c r="O65" s="140"/>
      <c r="P65" s="289">
        <v>1265888</v>
      </c>
      <c r="Q65" s="19">
        <f t="shared" si="0"/>
        <v>1.3163878317890525E-4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107.65900000000001</v>
      </c>
      <c r="J71" s="297">
        <v>107.672</v>
      </c>
      <c r="K71" s="16"/>
      <c r="L71" s="17"/>
      <c r="M71" s="16"/>
      <c r="N71" s="298"/>
      <c r="O71" s="298"/>
      <c r="P71" s="238">
        <v>71930335</v>
      </c>
      <c r="Q71" s="19">
        <f t="shared" ref="Q71:Q134" si="9">+(J71-I71)/I71</f>
        <v>1.2075163246910168E-4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99.480999999999995</v>
      </c>
      <c r="J72" s="303">
        <v>99.492000000000004</v>
      </c>
      <c r="K72" s="16"/>
      <c r="L72" s="17"/>
      <c r="M72" s="16"/>
      <c r="N72" s="304"/>
      <c r="O72" s="304"/>
      <c r="P72" s="51">
        <v>83460410</v>
      </c>
      <c r="Q72" s="19">
        <f t="shared" si="9"/>
        <v>1.1057387842914618E-4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105.967</v>
      </c>
      <c r="J73" s="303">
        <v>105.982</v>
      </c>
      <c r="K73" s="16"/>
      <c r="L73" s="17"/>
      <c r="M73" s="16"/>
      <c r="N73" s="304"/>
      <c r="O73" s="304"/>
      <c r="P73" s="51">
        <v>51307800</v>
      </c>
      <c r="Q73" s="19">
        <f t="shared" si="9"/>
        <v>1.4155350250550237E-4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103.126</v>
      </c>
      <c r="J74" s="303">
        <v>103.14</v>
      </c>
      <c r="K74" s="16"/>
      <c r="L74" s="17"/>
      <c r="M74" s="16"/>
      <c r="N74" s="307"/>
      <c r="O74" s="307"/>
      <c r="P74" s="51">
        <v>152969653</v>
      </c>
      <c r="Q74" s="19">
        <f t="shared" si="9"/>
        <v>1.3575625933320203E-4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104.76300000000001</v>
      </c>
      <c r="J75" s="303">
        <v>104.782</v>
      </c>
      <c r="K75" s="16"/>
      <c r="L75" s="17"/>
      <c r="M75" s="16"/>
      <c r="N75" s="65"/>
      <c r="O75" s="65"/>
      <c r="P75" s="51">
        <v>114113280</v>
      </c>
      <c r="Q75" s="19">
        <f t="shared" si="9"/>
        <v>1.8136174030899502E-4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107.679</v>
      </c>
      <c r="J76" s="303">
        <v>107.691</v>
      </c>
      <c r="K76" s="16"/>
      <c r="L76" s="17"/>
      <c r="M76" s="16"/>
      <c r="N76" s="50"/>
      <c r="O76" s="50"/>
      <c r="P76" s="51">
        <v>43851852</v>
      </c>
      <c r="Q76" s="19">
        <f t="shared" si="9"/>
        <v>1.1144234251804395E-4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104.44799999999999</v>
      </c>
      <c r="J77" s="303">
        <v>104.461</v>
      </c>
      <c r="K77" s="16"/>
      <c r="L77" s="17"/>
      <c r="M77" s="16"/>
      <c r="N77" s="65"/>
      <c r="O77" s="65"/>
      <c r="P77" s="51">
        <v>304365702</v>
      </c>
      <c r="Q77" s="19">
        <f t="shared" si="9"/>
        <v>1.2446384803926577E-4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101.681</v>
      </c>
      <c r="J78" s="303">
        <v>101.694</v>
      </c>
      <c r="K78" s="16"/>
      <c r="L78" s="17"/>
      <c r="M78" s="16"/>
      <c r="N78" s="298"/>
      <c r="O78" s="298"/>
      <c r="P78" s="309">
        <v>166257105</v>
      </c>
      <c r="Q78" s="19">
        <f t="shared" si="9"/>
        <v>1.2785082758829308E-4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102.346</v>
      </c>
      <c r="J79" s="303">
        <v>102.351</v>
      </c>
      <c r="K79" s="16"/>
      <c r="L79" s="17"/>
      <c r="M79" s="16"/>
      <c r="N79" s="298"/>
      <c r="O79" s="298"/>
      <c r="P79" s="309">
        <v>2365548</v>
      </c>
      <c r="Q79" s="19">
        <f t="shared" si="9"/>
        <v>4.8853887792346082E-5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105.304</v>
      </c>
      <c r="J80" s="303">
        <v>105.318</v>
      </c>
      <c r="K80" s="16"/>
      <c r="L80" s="17"/>
      <c r="M80" s="16"/>
      <c r="N80" s="42"/>
      <c r="O80" s="42"/>
      <c r="P80" s="43">
        <v>23428429</v>
      </c>
      <c r="Q80" s="19">
        <f t="shared" si="9"/>
        <v>1.3294841601454638E-4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107.241</v>
      </c>
      <c r="J81" s="303">
        <v>107.258</v>
      </c>
      <c r="K81" s="16"/>
      <c r="L81" s="17"/>
      <c r="M81" s="16"/>
      <c r="N81" s="50"/>
      <c r="O81" s="50"/>
      <c r="P81" s="267">
        <v>76841875</v>
      </c>
      <c r="Q81" s="19">
        <f t="shared" si="9"/>
        <v>1.5852146100834482E-4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104.32899999999999</v>
      </c>
      <c r="J82" s="303">
        <v>104.342</v>
      </c>
      <c r="K82" s="8"/>
      <c r="L82" s="311"/>
      <c r="M82" s="8"/>
      <c r="N82" s="312"/>
      <c r="O82" s="312"/>
      <c r="P82" s="309">
        <v>95287523</v>
      </c>
      <c r="Q82" s="19">
        <f t="shared" si="9"/>
        <v>1.2460581429904659E-4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103.586</v>
      </c>
      <c r="J83" s="303">
        <v>103.59699999999999</v>
      </c>
      <c r="K83" s="16"/>
      <c r="L83" s="17"/>
      <c r="M83" s="16"/>
      <c r="N83" s="65"/>
      <c r="O83" s="65"/>
      <c r="P83" s="193">
        <v>13394167</v>
      </c>
      <c r="Q83" s="19">
        <f t="shared" si="9"/>
        <v>1.0619195644194852E-4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103.292</v>
      </c>
      <c r="J84" s="303">
        <v>103.306</v>
      </c>
      <c r="K84" s="16"/>
      <c r="L84" s="17"/>
      <c r="M84" s="16"/>
      <c r="N84" s="189"/>
      <c r="O84" s="189"/>
      <c r="P84" s="193">
        <v>502117310</v>
      </c>
      <c r="Q84" s="19">
        <f t="shared" si="9"/>
        <v>1.355380862021821E-4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103.23099999999999</v>
      </c>
      <c r="J85" s="303">
        <v>103.242</v>
      </c>
      <c r="K85" s="16"/>
      <c r="L85" s="17"/>
      <c r="M85" s="16"/>
      <c r="N85" s="50"/>
      <c r="O85" s="50"/>
      <c r="P85" s="193">
        <v>8226807</v>
      </c>
      <c r="Q85" s="19">
        <f t="shared" si="9"/>
        <v>1.0655713884404773E-4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102.48699999999999</v>
      </c>
      <c r="J86" s="303">
        <v>102.502</v>
      </c>
      <c r="K86" s="16"/>
      <c r="L86" s="17"/>
      <c r="M86" s="16"/>
      <c r="N86" s="189"/>
      <c r="O86" s="189"/>
      <c r="P86" s="190">
        <v>98638941</v>
      </c>
      <c r="Q86" s="19">
        <f t="shared" si="9"/>
        <v>1.4636002614966357E-4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105.548</v>
      </c>
      <c r="J87" s="322">
        <v>105.56</v>
      </c>
      <c r="K87" s="16"/>
      <c r="L87" s="17"/>
      <c r="M87" s="16"/>
      <c r="N87" s="65"/>
      <c r="O87" s="189"/>
      <c r="P87" s="193">
        <v>1900616</v>
      </c>
      <c r="Q87" s="19">
        <f t="shared" si="9"/>
        <v>1.1369234850494992E-4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102.652</v>
      </c>
      <c r="J88" s="303">
        <v>102.666</v>
      </c>
      <c r="K88" s="16"/>
      <c r="L88" s="17"/>
      <c r="M88" s="16"/>
      <c r="N88" s="50"/>
      <c r="O88" s="50"/>
      <c r="P88" s="323">
        <v>239187407</v>
      </c>
      <c r="Q88" s="19">
        <f t="shared" si="9"/>
        <v>1.3638311966640489E-4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102.155</v>
      </c>
      <c r="J89" s="303">
        <v>102.16800000000001</v>
      </c>
      <c r="K89" s="16"/>
      <c r="L89" s="17"/>
      <c r="M89" s="16"/>
      <c r="N89" s="50"/>
      <c r="O89" s="50"/>
      <c r="P89" s="323">
        <v>7074332</v>
      </c>
      <c r="Q89" s="19">
        <f t="shared" si="9"/>
        <v>1.272575987470533E-4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105.642</v>
      </c>
      <c r="J90" s="327">
        <v>105.65300000000001</v>
      </c>
      <c r="K90" s="16"/>
      <c r="L90" s="17"/>
      <c r="M90" s="16"/>
      <c r="N90" s="65"/>
      <c r="O90" s="65"/>
      <c r="P90" s="323">
        <v>30705006</v>
      </c>
      <c r="Q90" s="19">
        <f t="shared" si="9"/>
        <v>1.0412525321377758E-4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101.83</v>
      </c>
      <c r="J91" s="332">
        <v>101.84</v>
      </c>
      <c r="K91" s="16"/>
      <c r="L91" s="17"/>
      <c r="M91" s="16"/>
      <c r="N91" s="50"/>
      <c r="O91" s="50"/>
      <c r="P91" s="323">
        <v>84329473</v>
      </c>
      <c r="Q91" s="19">
        <f t="shared" si="9"/>
        <v>9.8202887164932886E-5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105.807</v>
      </c>
      <c r="J93" s="337">
        <v>105.82</v>
      </c>
      <c r="L93" s="227"/>
      <c r="M93" s="1"/>
      <c r="N93" s="338"/>
      <c r="O93" s="338"/>
      <c r="P93" s="339">
        <v>2907517</v>
      </c>
      <c r="Q93" s="19">
        <f t="shared" si="9"/>
        <v>1.2286521685702287E-4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103.801</v>
      </c>
      <c r="J94" s="303">
        <v>103.81399999999999</v>
      </c>
      <c r="K94" s="16"/>
      <c r="L94" s="17"/>
      <c r="M94" s="16"/>
      <c r="N94" s="50"/>
      <c r="O94" s="50"/>
      <c r="P94" s="193">
        <v>6729475</v>
      </c>
      <c r="Q94" s="19">
        <f t="shared" si="9"/>
        <v>1.2523964123651042E-4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105.51600000000001</v>
      </c>
      <c r="J95" s="350">
        <v>105.53100000000001</v>
      </c>
      <c r="K95" s="16"/>
      <c r="L95" s="17"/>
      <c r="M95" s="16"/>
      <c r="N95" s="50"/>
      <c r="O95" s="50"/>
      <c r="P95" s="193">
        <v>3785311</v>
      </c>
      <c r="Q95" s="19">
        <f t="shared" si="9"/>
        <v>1.4215853519845869E-4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108.607</v>
      </c>
      <c r="J97" s="358">
        <v>108.849</v>
      </c>
      <c r="K97" s="16"/>
      <c r="L97" s="17"/>
      <c r="M97" s="16"/>
      <c r="N97" s="359"/>
      <c r="O97" s="360" t="s">
        <v>79</v>
      </c>
      <c r="P97" s="95">
        <v>9589516</v>
      </c>
      <c r="Q97" s="19">
        <f t="shared" si="9"/>
        <v>2.2282173340576984E-3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58.432000000000002</v>
      </c>
      <c r="J99" s="297">
        <v>58.375999999999998</v>
      </c>
      <c r="K99" s="16"/>
      <c r="L99" s="16"/>
      <c r="M99" s="17"/>
      <c r="N99" s="16"/>
      <c r="O99" s="140"/>
      <c r="P99" s="57">
        <v>5364438</v>
      </c>
      <c r="Q99" s="19">
        <f t="shared" si="9"/>
        <v>-9.5837897042724005E-4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88.861000000000004</v>
      </c>
      <c r="J100" s="303">
        <v>88.78</v>
      </c>
      <c r="K100" s="16"/>
      <c r="L100" s="16"/>
      <c r="M100" s="17"/>
      <c r="N100" s="16"/>
      <c r="O100" s="373"/>
      <c r="P100" s="57">
        <v>2069290</v>
      </c>
      <c r="Q100" s="19">
        <f t="shared" si="9"/>
        <v>-9.1153599441828328E-4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18.446000000000002</v>
      </c>
      <c r="J101" s="303">
        <v>18.437999999999999</v>
      </c>
      <c r="K101" s="303"/>
      <c r="L101" s="303"/>
      <c r="M101" s="303"/>
      <c r="N101" s="374"/>
      <c r="O101" s="375"/>
      <c r="P101" s="376">
        <v>1044584</v>
      </c>
      <c r="Q101" s="19">
        <f t="shared" si="9"/>
        <v>-4.3369836278882529E-4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276.14</v>
      </c>
      <c r="J102" s="303">
        <v>276.56099999999998</v>
      </c>
      <c r="K102" s="16"/>
      <c r="L102" s="16"/>
      <c r="M102" s="17"/>
      <c r="N102" s="16"/>
      <c r="O102" s="56"/>
      <c r="P102" s="57">
        <v>13407701</v>
      </c>
      <c r="Q102" s="19">
        <f t="shared" si="9"/>
        <v>1.5245889766060414E-3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2107.395</v>
      </c>
      <c r="J103" s="303">
        <v>2103.0149999999999</v>
      </c>
      <c r="K103" s="57"/>
      <c r="M103" s="17"/>
      <c r="N103" s="16"/>
      <c r="O103" s="56"/>
      <c r="P103" s="57">
        <v>2267050</v>
      </c>
      <c r="Q103" s="19">
        <f t="shared" si="9"/>
        <v>-2.0783953648936763E-3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72.906999999999996</v>
      </c>
      <c r="J104" s="303">
        <v>72.89</v>
      </c>
      <c r="K104" s="16"/>
      <c r="L104" s="16"/>
      <c r="M104" s="17"/>
      <c r="N104" s="16"/>
      <c r="O104" s="140"/>
      <c r="P104" s="57">
        <v>1247080</v>
      </c>
      <c r="Q104" s="19">
        <f t="shared" si="9"/>
        <v>-2.3317376932250551E-4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55.981000000000002</v>
      </c>
      <c r="J105" s="303">
        <v>55.997</v>
      </c>
      <c r="K105" s="16"/>
      <c r="L105" s="16"/>
      <c r="M105" s="17"/>
      <c r="N105" s="16"/>
      <c r="O105" s="140"/>
      <c r="P105" s="57">
        <v>1139441</v>
      </c>
      <c r="Q105" s="19">
        <f t="shared" si="9"/>
        <v>2.85811257390869E-4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106.294</v>
      </c>
      <c r="J106" s="332">
        <v>106.142</v>
      </c>
      <c r="K106" s="383"/>
      <c r="L106" s="383"/>
      <c r="M106" s="17"/>
      <c r="N106" s="383"/>
      <c r="O106" s="338"/>
      <c r="P106" s="376">
        <v>994451</v>
      </c>
      <c r="Q106" s="19">
        <f t="shared" si="9"/>
        <v>-1.4299960486951382E-3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11.435</v>
      </c>
      <c r="J108" s="389">
        <v>11.411</v>
      </c>
      <c r="K108" s="16"/>
      <c r="L108" s="17"/>
      <c r="M108" s="16"/>
      <c r="N108" s="88"/>
      <c r="O108" s="140"/>
      <c r="P108" s="170">
        <v>389355</v>
      </c>
      <c r="Q108" s="19">
        <f t="shared" si="9"/>
        <v>-2.0988194140796595E-3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12.941000000000001</v>
      </c>
      <c r="J109" s="389">
        <v>12.906000000000001</v>
      </c>
      <c r="K109" s="16"/>
      <c r="L109" s="17"/>
      <c r="M109" s="16"/>
      <c r="N109" s="88"/>
      <c r="O109" s="140"/>
      <c r="P109" s="170">
        <v>1847836</v>
      </c>
      <c r="Q109" s="19">
        <f t="shared" si="9"/>
        <v>-2.7045823352136729E-3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14.727</v>
      </c>
      <c r="J110" s="389">
        <v>14.659000000000001</v>
      </c>
      <c r="K110" s="16"/>
      <c r="L110" s="17"/>
      <c r="M110" s="16"/>
      <c r="N110" s="88"/>
      <c r="O110" s="393"/>
      <c r="P110" s="170">
        <v>46224383</v>
      </c>
      <c r="Q110" s="19">
        <f t="shared" si="9"/>
        <v>-4.6173694574590625E-3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13.137</v>
      </c>
      <c r="J111" s="389">
        <v>13.084</v>
      </c>
      <c r="K111" s="16"/>
      <c r="L111" s="17"/>
      <c r="M111" s="16"/>
      <c r="N111" s="88"/>
      <c r="O111" s="140"/>
      <c r="P111" s="170">
        <v>16774403</v>
      </c>
      <c r="Q111" s="19">
        <f t="shared" si="9"/>
        <v>-4.034406637740795E-3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148.19900000000001</v>
      </c>
      <c r="J112" s="395">
        <v>148.21</v>
      </c>
      <c r="K112" s="16"/>
      <c r="L112" s="396"/>
      <c r="M112" s="16"/>
      <c r="N112" s="88"/>
      <c r="O112" s="140"/>
      <c r="P112" s="397">
        <v>148210</v>
      </c>
      <c r="Q112" s="19">
        <f t="shared" si="9"/>
        <v>7.4224522432645823E-5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8.7739999999999991</v>
      </c>
      <c r="J113" s="401">
        <v>8.7530000000000001</v>
      </c>
      <c r="K113" s="16"/>
      <c r="L113" s="17"/>
      <c r="M113" s="16"/>
      <c r="N113" s="88"/>
      <c r="O113" s="402"/>
      <c r="P113" s="170">
        <v>622604</v>
      </c>
      <c r="Q113" s="19">
        <f t="shared" si="9"/>
        <v>-2.3934351493046526E-3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101.127</v>
      </c>
      <c r="J114" s="389">
        <v>101.17100000000001</v>
      </c>
      <c r="K114" s="16"/>
      <c r="L114" s="17"/>
      <c r="M114" s="16"/>
      <c r="N114" s="88"/>
      <c r="O114" s="403"/>
      <c r="P114" s="170">
        <v>172195</v>
      </c>
      <c r="Q114" s="19">
        <f t="shared" si="9"/>
        <v>4.3509646286363826E-4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75.644999999999996</v>
      </c>
      <c r="J115" s="389">
        <v>75.745999999999995</v>
      </c>
      <c r="K115" s="16"/>
      <c r="L115" s="16"/>
      <c r="M115" s="17"/>
      <c r="N115" s="16"/>
      <c r="O115" s="140"/>
      <c r="P115" s="170">
        <v>387748</v>
      </c>
      <c r="Q115" s="19">
        <f t="shared" si="9"/>
        <v>1.3351840835481405E-3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76.375</v>
      </c>
      <c r="J116" s="401">
        <v>76.451999999999998</v>
      </c>
      <c r="K116" s="16"/>
      <c r="L116" s="16"/>
      <c r="M116" s="17"/>
      <c r="N116" s="16"/>
      <c r="O116" s="56"/>
      <c r="P116" s="170">
        <v>137079</v>
      </c>
      <c r="Q116" s="19">
        <f t="shared" si="9"/>
        <v>1.0081833060556226E-3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98.72</v>
      </c>
      <c r="J117" s="401">
        <v>98.861999999999995</v>
      </c>
      <c r="K117" s="412"/>
      <c r="L117" s="413"/>
      <c r="M117" s="412"/>
      <c r="N117" s="414"/>
      <c r="O117" s="403"/>
      <c r="P117" s="170">
        <v>2009280</v>
      </c>
      <c r="Q117" s="19">
        <f t="shared" si="9"/>
        <v>1.4384116693678679E-3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87.256</v>
      </c>
      <c r="J118" s="389">
        <v>87.218000000000004</v>
      </c>
      <c r="K118" s="16"/>
      <c r="L118" s="16"/>
      <c r="M118" s="17"/>
      <c r="N118" s="16"/>
      <c r="O118" s="140"/>
      <c r="P118" s="170">
        <v>4897306</v>
      </c>
      <c r="Q118" s="19">
        <f t="shared" si="9"/>
        <v>-4.3550013752632145E-4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9.5289999999999999</v>
      </c>
      <c r="J119" s="401">
        <v>9.4689999999999994</v>
      </c>
      <c r="K119" s="412"/>
      <c r="L119" s="413"/>
      <c r="M119" s="412"/>
      <c r="N119" s="414"/>
      <c r="O119" s="403"/>
      <c r="P119" s="170">
        <v>632847</v>
      </c>
      <c r="Q119" s="19">
        <f t="shared" si="9"/>
        <v>-6.2965683702382721E-3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90.923000000000002</v>
      </c>
      <c r="J120" s="389">
        <v>90.766999999999996</v>
      </c>
      <c r="K120" s="419"/>
      <c r="L120" s="420"/>
      <c r="M120" s="421"/>
      <c r="N120" s="420"/>
      <c r="O120" s="422"/>
      <c r="P120" s="423">
        <v>2240216</v>
      </c>
      <c r="Q120" s="19">
        <f t="shared" si="9"/>
        <v>-1.7157374921637639E-3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139.38800000000001</v>
      </c>
      <c r="J121" s="429">
        <v>139.09</v>
      </c>
      <c r="K121" s="419"/>
      <c r="L121" s="420"/>
      <c r="M121" s="421"/>
      <c r="N121" s="420"/>
      <c r="O121" s="422"/>
      <c r="P121" s="423">
        <v>67007944</v>
      </c>
      <c r="Q121" s="19">
        <f t="shared" si="9"/>
        <v>-2.1379171808190217E-3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96.888000000000005</v>
      </c>
      <c r="J123" s="434">
        <v>96.978999999999999</v>
      </c>
      <c r="K123" s="251" t="s">
        <v>90</v>
      </c>
      <c r="M123" s="227">
        <f>+(J123-I123)/I123</f>
        <v>9.3922880026416035E-4</v>
      </c>
      <c r="O123" s="435" t="s">
        <v>90</v>
      </c>
      <c r="P123" s="170">
        <v>302965</v>
      </c>
      <c r="Q123" s="19">
        <f t="shared" si="9"/>
        <v>9.3922880026416035E-4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112.75700000000001</v>
      </c>
      <c r="J124" s="401">
        <v>112.782</v>
      </c>
      <c r="K124" s="226" t="s">
        <v>79</v>
      </c>
      <c r="M124" s="227" t="e">
        <f>+(#REF!-I124)/I124</f>
        <v>#REF!</v>
      </c>
      <c r="O124" s="440" t="s">
        <v>79</v>
      </c>
      <c r="P124" s="441">
        <v>757783</v>
      </c>
      <c r="Q124" s="19">
        <f t="shared" si="9"/>
        <v>2.2171572496600188E-4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112.807</v>
      </c>
      <c r="J125" s="401">
        <v>112.583</v>
      </c>
      <c r="K125" s="226" t="s">
        <v>79</v>
      </c>
      <c r="M125" s="227">
        <f t="shared" ref="M125:M130" si="15">+(J125-I125)/I125</f>
        <v>-1.9856923772461261E-3</v>
      </c>
      <c r="O125" s="440" t="s">
        <v>79</v>
      </c>
      <c r="P125" s="57">
        <v>355765</v>
      </c>
      <c r="Q125" s="19">
        <f t="shared" si="9"/>
        <v>-1.9856923772461261E-3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189.375</v>
      </c>
      <c r="J126" s="445">
        <v>187.482</v>
      </c>
      <c r="K126" s="230" t="s">
        <v>81</v>
      </c>
      <c r="M126" s="227">
        <f t="shared" si="15"/>
        <v>-9.996039603960399E-3</v>
      </c>
      <c r="O126" s="446" t="s">
        <v>81</v>
      </c>
      <c r="P126" s="397">
        <v>2371460</v>
      </c>
      <c r="Q126" s="19">
        <f t="shared" si="9"/>
        <v>-9.996039603960399E-3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173.90799999999999</v>
      </c>
      <c r="J127" s="434">
        <v>172.63300000000001</v>
      </c>
      <c r="K127" s="88" t="s">
        <v>81</v>
      </c>
      <c r="L127" s="16"/>
      <c r="M127" s="17">
        <f t="shared" si="15"/>
        <v>-7.3314626124156299E-3</v>
      </c>
      <c r="N127" s="16"/>
      <c r="O127" s="446" t="s">
        <v>81</v>
      </c>
      <c r="P127" s="170">
        <v>2573617</v>
      </c>
      <c r="Q127" s="19">
        <f t="shared" si="9"/>
        <v>-7.3314626124156299E-3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167.16399999999999</v>
      </c>
      <c r="J128" s="434">
        <v>166.29499999999999</v>
      </c>
      <c r="K128" s="88" t="s">
        <v>81</v>
      </c>
      <c r="L128" s="16"/>
      <c r="M128" s="17">
        <f t="shared" si="15"/>
        <v>-5.1984877126654058E-3</v>
      </c>
      <c r="N128" s="16"/>
      <c r="O128" s="447" t="s">
        <v>81</v>
      </c>
      <c r="P128" s="170">
        <v>6656955</v>
      </c>
      <c r="Q128" s="19">
        <f t="shared" si="9"/>
        <v>-5.1984877126654058E-3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23.097000000000001</v>
      </c>
      <c r="J129" s="434">
        <v>22.867000000000001</v>
      </c>
      <c r="K129" s="230" t="s">
        <v>81</v>
      </c>
      <c r="M129" s="227">
        <f t="shared" si="15"/>
        <v>-9.9580032038793093E-3</v>
      </c>
      <c r="O129" s="446" t="s">
        <v>81</v>
      </c>
      <c r="P129" s="170">
        <v>2922238</v>
      </c>
      <c r="Q129" s="19">
        <f t="shared" si="9"/>
        <v>-9.9580032038793093E-3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139.38999999999999</v>
      </c>
      <c r="J130" s="434">
        <v>137.76900000000001</v>
      </c>
      <c r="K130" s="230" t="s">
        <v>81</v>
      </c>
      <c r="M130" s="227">
        <f t="shared" si="15"/>
        <v>-1.1629241695960836E-2</v>
      </c>
      <c r="O130" s="446" t="s">
        <v>81</v>
      </c>
      <c r="P130" s="170">
        <v>769579</v>
      </c>
      <c r="Q130" s="19">
        <f t="shared" si="9"/>
        <v>-1.1629241695960836E-2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136.119</v>
      </c>
      <c r="J131" s="449">
        <v>136.85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325705</v>
      </c>
      <c r="Q131" s="19">
        <f t="shared" si="9"/>
        <v>5.3703009866366532E-3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5298.1229999999996</v>
      </c>
      <c r="J134" s="401">
        <v>5222.8050000000003</v>
      </c>
      <c r="K134" s="230"/>
      <c r="M134" s="254">
        <f t="shared" si="16"/>
        <v>-1.4215977998245663E-2</v>
      </c>
      <c r="O134" s="446" t="s">
        <v>81</v>
      </c>
      <c r="P134" s="246">
        <v>31342053</v>
      </c>
      <c r="Q134" s="19">
        <f t="shared" si="9"/>
        <v>-1.4215977998245663E-2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5351.192</v>
      </c>
      <c r="J135" s="467">
        <v>5247.9719999999998</v>
      </c>
      <c r="K135" s="468"/>
      <c r="L135" s="469"/>
      <c r="M135" s="470">
        <f t="shared" si="16"/>
        <v>-1.928916024691326E-2</v>
      </c>
      <c r="N135" s="469"/>
      <c r="O135" s="471" t="s">
        <v>184</v>
      </c>
      <c r="P135" s="518">
        <v>5038053</v>
      </c>
      <c r="Q135" s="19">
        <f t="shared" ref="Q135:Q143" si="17">+(J135-I135)/I135</f>
        <v>-1.928916024691326E-2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85.79</v>
      </c>
      <c r="J136" s="434">
        <v>86.081000000000003</v>
      </c>
      <c r="K136" s="475"/>
      <c r="L136" s="476"/>
      <c r="M136" s="477">
        <f t="shared" si="16"/>
        <v>3.3920037300384288E-3</v>
      </c>
      <c r="N136" s="476"/>
      <c r="O136" s="435" t="s">
        <v>90</v>
      </c>
      <c r="P136" s="478">
        <v>1195403</v>
      </c>
      <c r="Q136" s="19">
        <f t="shared" si="17"/>
        <v>3.3920037300384288E-3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4459.5460000000003</v>
      </c>
      <c r="J137" s="480">
        <v>4372.4759999999997</v>
      </c>
      <c r="K137" s="481"/>
      <c r="L137" s="482"/>
      <c r="M137" s="483">
        <f>+(J137-I137)/I137</f>
        <v>-1.9524408986923918E-2</v>
      </c>
      <c r="N137" s="482"/>
      <c r="O137" s="471" t="s">
        <v>184</v>
      </c>
      <c r="P137" s="518">
        <v>12597104</v>
      </c>
      <c r="Q137" s="19">
        <f t="shared" si="17"/>
        <v>-1.9524408986923918E-2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10.186999999999999</v>
      </c>
      <c r="J138" s="434">
        <v>10.071</v>
      </c>
      <c r="K138" s="475"/>
      <c r="L138" s="476"/>
      <c r="M138" s="477">
        <f>+(J138-I138)/I138</f>
        <v>-1.1387061941690356E-2</v>
      </c>
      <c r="N138" s="476"/>
      <c r="O138" s="471" t="s">
        <v>184</v>
      </c>
      <c r="P138" s="518">
        <v>2618875</v>
      </c>
      <c r="Q138" s="19">
        <f t="shared" si="17"/>
        <v>-1.1387061941690356E-2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160.46</v>
      </c>
      <c r="J139" s="389">
        <v>160.41900000000001</v>
      </c>
      <c r="K139" s="230" t="s">
        <v>81</v>
      </c>
      <c r="M139" s="227" t="e">
        <f>+(#REF!-#REF!)/#REF!</f>
        <v>#REF!</v>
      </c>
      <c r="O139" s="231" t="s">
        <v>81</v>
      </c>
      <c r="P139" s="232">
        <v>30101161</v>
      </c>
      <c r="Q139" s="19">
        <f t="shared" si="17"/>
        <v>-2.5551539324440242E-4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126.426</v>
      </c>
      <c r="J141" s="495">
        <v>126.285</v>
      </c>
      <c r="K141" s="290"/>
      <c r="L141" s="8"/>
      <c r="M141" s="496"/>
      <c r="N141" s="8"/>
      <c r="O141" s="497"/>
      <c r="P141" s="309">
        <v>4160870</v>
      </c>
      <c r="Q141" s="19">
        <f t="shared" si="17"/>
        <v>-1.1152769208865687E-3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10495.34</v>
      </c>
      <c r="J143" s="495">
        <v>10322.877</v>
      </c>
      <c r="K143" s="230" t="s">
        <v>81</v>
      </c>
      <c r="M143" s="227">
        <f>+(J143-I143)/I143</f>
        <v>-1.6432340448237003E-2</v>
      </c>
      <c r="O143" s="446" t="s">
        <v>81</v>
      </c>
      <c r="P143" s="518">
        <v>10337669</v>
      </c>
      <c r="Q143" s="19">
        <f t="shared" si="17"/>
        <v>-1.6432340448237003E-2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P1:P597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tabSelected="1" showWhiteSpace="0" zoomScale="90" zoomScaleNormal="90" zoomScaleSheetLayoutView="100" workbookViewId="0">
      <selection activeCell="U12" sqref="U12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195.511</v>
      </c>
      <c r="J6" s="15">
        <v>195.589</v>
      </c>
      <c r="K6" s="16"/>
      <c r="L6" s="16"/>
      <c r="M6" s="17"/>
      <c r="N6" s="16"/>
      <c r="O6" s="1"/>
      <c r="P6" s="18">
        <v>584888921</v>
      </c>
      <c r="Q6" s="19">
        <f>+(J6-I6)/I6</f>
        <v>3.9895453452748415E-4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133.46100000000001</v>
      </c>
      <c r="J7" s="27">
        <v>133.511</v>
      </c>
      <c r="K7" s="16"/>
      <c r="L7" s="16"/>
      <c r="M7" s="17"/>
      <c r="N7" s="16"/>
      <c r="O7" s="1"/>
      <c r="P7" s="28">
        <v>285930741</v>
      </c>
      <c r="Q7" s="19">
        <f t="shared" ref="Q7:Q70" si="0">+(J7-I7)/I7</f>
        <v>3.7464128097334007E-4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112.122</v>
      </c>
      <c r="J8" s="27">
        <v>112.161</v>
      </c>
      <c r="K8" s="16"/>
      <c r="L8" s="16"/>
      <c r="M8" s="17"/>
      <c r="N8" s="16"/>
      <c r="O8" s="1"/>
      <c r="P8" s="18">
        <v>63872245</v>
      </c>
      <c r="Q8" s="19">
        <f t="shared" si="0"/>
        <v>3.4783539358913931E-4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119.092</v>
      </c>
      <c r="J9" s="27">
        <v>119.145</v>
      </c>
      <c r="K9" s="16"/>
      <c r="L9" s="16"/>
      <c r="M9" s="17"/>
      <c r="N9" s="16"/>
      <c r="P9" s="18">
        <v>119858360</v>
      </c>
      <c r="Q9" s="19">
        <f t="shared" si="0"/>
        <v>4.4503409129074392E-4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116.896</v>
      </c>
      <c r="J10" s="27">
        <v>116.938</v>
      </c>
      <c r="K10" s="16"/>
      <c r="L10" s="16"/>
      <c r="M10" s="17"/>
      <c r="N10" s="16"/>
      <c r="O10" s="42"/>
      <c r="P10" s="43">
        <v>12833957</v>
      </c>
      <c r="Q10" s="19">
        <f t="shared" si="0"/>
        <v>3.5929373117986579E-4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114.03700000000001</v>
      </c>
      <c r="J11" s="47">
        <v>114.096</v>
      </c>
      <c r="K11" s="16"/>
      <c r="L11" s="16"/>
      <c r="M11" s="17"/>
      <c r="N11" s="16"/>
      <c r="O11" s="42"/>
      <c r="P11" s="43">
        <v>148027637</v>
      </c>
      <c r="Q11" s="19">
        <f t="shared" si="0"/>
        <v>5.1737593938807138E-4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112.747</v>
      </c>
      <c r="J12" s="27">
        <v>112.785</v>
      </c>
      <c r="K12" s="16"/>
      <c r="L12" s="17"/>
      <c r="M12" s="16"/>
      <c r="N12" s="50"/>
      <c r="O12" s="50"/>
      <c r="P12" s="51">
        <v>3540462</v>
      </c>
      <c r="Q12" s="19">
        <f t="shared" si="0"/>
        <v>3.3703779257981769E-4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46.082000000000001</v>
      </c>
      <c r="J13" s="55">
        <v>46.097000000000001</v>
      </c>
      <c r="K13" s="16"/>
      <c r="L13" s="16"/>
      <c r="M13" s="17"/>
      <c r="N13" s="16"/>
      <c r="O13" s="56"/>
      <c r="P13" s="57">
        <v>33576115</v>
      </c>
      <c r="Q13" s="19">
        <f t="shared" si="0"/>
        <v>3.2550670543814435E-4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32.549999999999997</v>
      </c>
      <c r="J14" s="55"/>
      <c r="K14" s="16"/>
      <c r="L14" s="16"/>
      <c r="M14" s="17"/>
      <c r="N14" s="16"/>
      <c r="O14" s="56"/>
      <c r="P14" s="57"/>
      <c r="Q14" s="19">
        <f t="shared" si="0"/>
        <v>-1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110.158</v>
      </c>
      <c r="J15" s="55"/>
      <c r="K15" s="16"/>
      <c r="L15" s="17"/>
      <c r="M15" s="16"/>
      <c r="N15" s="65"/>
      <c r="O15" s="66"/>
      <c r="P15" s="67"/>
      <c r="Q15" s="19">
        <f t="shared" si="0"/>
        <v>-1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17.236999999999998</v>
      </c>
      <c r="J17" s="76">
        <v>17.242999999999999</v>
      </c>
      <c r="K17" s="16"/>
      <c r="L17" s="16"/>
      <c r="M17" s="17"/>
      <c r="N17" s="16"/>
      <c r="O17" s="1"/>
      <c r="P17" s="67">
        <v>105712153</v>
      </c>
      <c r="Q17" s="19">
        <f t="shared" si="0"/>
        <v>3.4808841445728536E-4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124.47799999999999</v>
      </c>
      <c r="J18" s="55">
        <v>124.512</v>
      </c>
      <c r="K18" s="16"/>
      <c r="L18" s="16"/>
      <c r="M18" s="17"/>
      <c r="N18" s="16"/>
      <c r="O18" s="16"/>
      <c r="P18" s="83">
        <v>1901797</v>
      </c>
      <c r="Q18" s="19">
        <f t="shared" si="0"/>
        <v>2.7314063529303194E-4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1.171</v>
      </c>
      <c r="J19" s="55">
        <v>1.171</v>
      </c>
      <c r="K19" s="51"/>
      <c r="L19" s="88"/>
      <c r="M19" s="17"/>
      <c r="N19" s="16"/>
      <c r="O19" s="36"/>
      <c r="P19" s="18">
        <v>4793895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116.376</v>
      </c>
      <c r="J20" s="94">
        <v>116.425</v>
      </c>
      <c r="K20" s="16"/>
      <c r="L20" s="16"/>
      <c r="M20" s="17"/>
      <c r="N20" s="16"/>
      <c r="O20" s="1"/>
      <c r="P20" s="95">
        <v>24150652</v>
      </c>
      <c r="Q20" s="19">
        <f t="shared" si="0"/>
        <v>4.2104901354224567E-4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11.393000000000001</v>
      </c>
      <c r="J21" s="102">
        <v>11.397</v>
      </c>
      <c r="K21" s="103"/>
      <c r="L21" s="104"/>
      <c r="M21" s="103"/>
      <c r="N21" s="105"/>
      <c r="O21" s="106"/>
      <c r="P21" s="107">
        <v>5107972</v>
      </c>
      <c r="Q21" s="19">
        <f t="shared" si="0"/>
        <v>3.5109277626608966E-4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163.56899999999999</v>
      </c>
      <c r="J22" s="55">
        <v>163.63200000000001</v>
      </c>
      <c r="P22" s="95">
        <v>78959329</v>
      </c>
      <c r="Q22" s="19">
        <f t="shared" si="0"/>
        <v>3.8515855693937485E-4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11.395</v>
      </c>
      <c r="J23" s="119">
        <v>11.404999999999999</v>
      </c>
      <c r="K23" s="16"/>
      <c r="L23" s="16"/>
      <c r="M23" s="17"/>
      <c r="N23" s="16"/>
      <c r="O23" s="16"/>
      <c r="P23" s="83">
        <v>934063</v>
      </c>
      <c r="Q23" s="19">
        <f t="shared" si="0"/>
        <v>8.7757788503727843E-4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1.806</v>
      </c>
      <c r="J25" s="125">
        <v>1.8080000000000001</v>
      </c>
      <c r="K25" s="88" t="s">
        <v>48</v>
      </c>
      <c r="L25" s="16"/>
      <c r="M25" s="17">
        <f>+(J25-I25)/I25</f>
        <v>1.1074197120708759E-3</v>
      </c>
      <c r="N25" s="16"/>
      <c r="O25" s="126" t="s">
        <v>49</v>
      </c>
      <c r="P25" s="127">
        <v>4275846</v>
      </c>
      <c r="Q25" s="19">
        <f t="shared" si="0"/>
        <v>1.1074197120708759E-3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62.478000000000002</v>
      </c>
      <c r="J27" s="102">
        <v>62.497999999999998</v>
      </c>
      <c r="K27" s="16"/>
      <c r="L27" s="16"/>
      <c r="M27" s="134"/>
      <c r="N27" s="16"/>
      <c r="O27" s="16"/>
      <c r="P27" s="18">
        <v>1458960</v>
      </c>
      <c r="Q27" s="19">
        <f t="shared" si="0"/>
        <v>3.2011267966317779E-4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130.54300000000001</v>
      </c>
      <c r="J28" s="55">
        <v>130.62700000000001</v>
      </c>
      <c r="K28" s="16"/>
      <c r="L28" s="16"/>
      <c r="M28" s="17"/>
      <c r="N28" s="16"/>
      <c r="O28" s="140"/>
      <c r="P28" s="57">
        <v>6108910</v>
      </c>
      <c r="Q28" s="19">
        <f t="shared" si="0"/>
        <v>6.434661375945334E-4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106.64</v>
      </c>
      <c r="J29" s="146">
        <v>106.85299999999999</v>
      </c>
      <c r="K29" s="16"/>
      <c r="L29" s="16"/>
      <c r="M29" s="17"/>
      <c r="N29" s="16"/>
      <c r="O29" s="140"/>
      <c r="P29" s="57">
        <v>548905</v>
      </c>
      <c r="Q29" s="19">
        <f t="shared" si="0"/>
        <v>1.9973743435858387E-3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103.82</v>
      </c>
      <c r="J30" s="152">
        <v>103.866</v>
      </c>
      <c r="K30" s="16"/>
      <c r="L30" s="16"/>
      <c r="M30" s="153"/>
      <c r="N30" s="16"/>
      <c r="O30" s="154"/>
      <c r="P30" s="67">
        <v>80254904</v>
      </c>
      <c r="Q30" s="19">
        <f t="shared" si="0"/>
        <v>4.430745521094826E-4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132.155</v>
      </c>
      <c r="J32" s="76">
        <v>132.11500000000001</v>
      </c>
      <c r="K32" s="16"/>
      <c r="L32" s="16"/>
      <c r="M32" s="17"/>
      <c r="N32" s="16"/>
      <c r="O32" s="56"/>
      <c r="P32" s="163">
        <v>1149408</v>
      </c>
      <c r="Q32" s="19">
        <f t="shared" si="0"/>
        <v>-3.0267488933443336E-4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506.83499999999998</v>
      </c>
      <c r="J33" s="55">
        <v>506.83100000000002</v>
      </c>
      <c r="K33" s="16"/>
      <c r="L33" s="16"/>
      <c r="M33" s="17"/>
      <c r="N33" s="16"/>
      <c r="O33" s="169"/>
      <c r="P33" s="170">
        <v>1075495</v>
      </c>
      <c r="Q33" s="19">
        <f t="shared" si="0"/>
        <v>-7.8921147907351618E-6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127.697</v>
      </c>
      <c r="J34" s="55">
        <v>128.76599999999999</v>
      </c>
      <c r="K34" s="16"/>
      <c r="L34" s="16"/>
      <c r="M34" s="17"/>
      <c r="N34" s="16"/>
      <c r="O34" s="174"/>
      <c r="P34" s="170">
        <v>761266</v>
      </c>
      <c r="Q34" s="19">
        <f t="shared" si="0"/>
        <v>8.3713791240200511E-3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120.821</v>
      </c>
      <c r="J35" s="27">
        <v>120.84699999999999</v>
      </c>
      <c r="K35" s="16"/>
      <c r="L35" s="16"/>
      <c r="M35" s="17"/>
      <c r="N35" s="16"/>
      <c r="P35" s="170">
        <v>197464</v>
      </c>
      <c r="Q35" s="19">
        <f t="shared" si="0"/>
        <v>2.1519437846066701E-4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125.779</v>
      </c>
      <c r="J36" s="27">
        <v>125.818</v>
      </c>
      <c r="K36" s="16"/>
      <c r="L36" s="16"/>
      <c r="M36" s="17"/>
      <c r="N36" s="16"/>
      <c r="O36" s="174"/>
      <c r="P36" s="170">
        <v>129467</v>
      </c>
      <c r="Q36" s="19">
        <f t="shared" si="0"/>
        <v>3.1006765835315495E-4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107.54</v>
      </c>
      <c r="J37" s="27">
        <v>107.572</v>
      </c>
      <c r="K37" s="16"/>
      <c r="L37" s="16"/>
      <c r="M37" s="17"/>
      <c r="N37" s="16"/>
      <c r="O37" s="174"/>
      <c r="P37" s="170">
        <v>122417</v>
      </c>
      <c r="Q37" s="19">
        <f t="shared" si="0"/>
        <v>2.9756369722890529E-4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99.206000000000003</v>
      </c>
      <c r="J38" s="27">
        <v>99.491</v>
      </c>
      <c r="K38" s="16"/>
      <c r="L38" s="16"/>
      <c r="M38" s="17"/>
      <c r="N38" s="16"/>
      <c r="O38" s="140"/>
      <c r="P38" s="186">
        <v>133019</v>
      </c>
      <c r="Q38" s="19">
        <f t="shared" si="0"/>
        <v>2.872810112291561E-3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165.57</v>
      </c>
      <c r="J39" s="27">
        <v>165.28700000000001</v>
      </c>
      <c r="K39" s="16"/>
      <c r="L39" s="16"/>
      <c r="M39" s="17"/>
      <c r="N39" s="16"/>
      <c r="O39" s="140"/>
      <c r="P39" s="170">
        <v>544953</v>
      </c>
      <c r="Q39" s="19">
        <f t="shared" si="0"/>
        <v>-1.7092468442349885E-3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92.233999999999995</v>
      </c>
      <c r="J40" s="27">
        <v>92.484999999999999</v>
      </c>
      <c r="K40" s="16"/>
      <c r="L40" s="17"/>
      <c r="M40" s="16"/>
      <c r="N40" s="189"/>
      <c r="O40" s="189"/>
      <c r="P40" s="190">
        <v>962490</v>
      </c>
      <c r="Q40" s="19">
        <f t="shared" si="0"/>
        <v>2.7213392024633518E-3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121.52500000000001</v>
      </c>
      <c r="J41" s="55">
        <v>121.504</v>
      </c>
      <c r="K41" s="16"/>
      <c r="L41" s="17"/>
      <c r="M41" s="16"/>
      <c r="N41" s="65"/>
      <c r="O41" s="65"/>
      <c r="P41" s="190">
        <v>40454374</v>
      </c>
      <c r="Q41" s="19">
        <f t="shared" si="0"/>
        <v>-1.728039498045735E-4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159.999</v>
      </c>
      <c r="J42" s="27">
        <v>160.642</v>
      </c>
      <c r="K42" s="16"/>
      <c r="L42" s="16"/>
      <c r="M42" s="17"/>
      <c r="N42" s="16"/>
      <c r="O42" s="195"/>
      <c r="P42" s="170">
        <v>644819</v>
      </c>
      <c r="Q42" s="19">
        <f t="shared" si="0"/>
        <v>4.0187751173444879E-3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143.40899999999999</v>
      </c>
      <c r="J43" s="27">
        <v>143.727</v>
      </c>
      <c r="K43" s="16"/>
      <c r="L43" s="16"/>
      <c r="M43" s="17"/>
      <c r="N43" s="16"/>
      <c r="O43" s="195"/>
      <c r="P43" s="170">
        <v>576924</v>
      </c>
      <c r="Q43" s="19">
        <f t="shared" si="0"/>
        <v>2.2174340522562188E-3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92.795000000000002</v>
      </c>
      <c r="J44" s="27">
        <v>93.039000000000001</v>
      </c>
      <c r="K44" s="16"/>
      <c r="L44" s="16"/>
      <c r="M44" s="17"/>
      <c r="N44" s="16"/>
      <c r="O44" s="204"/>
      <c r="P44" s="205">
        <v>394579</v>
      </c>
      <c r="Q44" s="19">
        <f t="shared" si="0"/>
        <v>2.6294520178888922E-3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21.242000000000001</v>
      </c>
      <c r="J45" s="211">
        <v>21.244</v>
      </c>
      <c r="K45" s="16"/>
      <c r="L45" s="17"/>
      <c r="M45" s="16"/>
      <c r="N45" s="65"/>
      <c r="O45" s="65"/>
      <c r="P45" s="212">
        <v>43125256</v>
      </c>
      <c r="Q45" s="19">
        <f t="shared" si="0"/>
        <v>9.4153092929050541E-5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89.04</v>
      </c>
      <c r="J46" s="211">
        <v>88.944999999999993</v>
      </c>
      <c r="K46" s="16"/>
      <c r="L46" s="17"/>
      <c r="M46" s="16"/>
      <c r="N46" s="65"/>
      <c r="O46" s="65"/>
      <c r="P46" s="212">
        <v>337992</v>
      </c>
      <c r="Q46" s="19">
        <f t="shared" si="0"/>
        <v>-1.0669362084457892E-3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2111.91</v>
      </c>
      <c r="J48" s="225">
        <v>2115.3870000000002</v>
      </c>
      <c r="K48" s="226" t="s">
        <v>79</v>
      </c>
      <c r="M48" s="227">
        <f t="shared" ref="M48" si="4">+(J48-I48)/I48</f>
        <v>1.6463769762917533E-3</v>
      </c>
      <c r="O48" s="228" t="s">
        <v>79</v>
      </c>
      <c r="P48" s="95">
        <v>9470590</v>
      </c>
      <c r="Q48" s="19">
        <f t="shared" si="0"/>
        <v>1.6463769762917533E-3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122.416</v>
      </c>
      <c r="J49" s="27"/>
      <c r="K49" s="230" t="s">
        <v>81</v>
      </c>
      <c r="M49" s="227" t="e">
        <f>+(#REF!-#REF!)/#REF!</f>
        <v>#REF!</v>
      </c>
      <c r="O49" s="231" t="s">
        <v>81</v>
      </c>
      <c r="P49" s="232"/>
      <c r="Q49" s="19">
        <f t="shared" si="0"/>
        <v>-1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194.381</v>
      </c>
      <c r="J50" s="27">
        <v>197.55099999999999</v>
      </c>
      <c r="K50" s="230" t="s">
        <v>81</v>
      </c>
      <c r="M50" s="227" t="e">
        <f>+(#REF!-#REF!)/#REF!</f>
        <v>#REF!</v>
      </c>
      <c r="O50" s="231" t="s">
        <v>81</v>
      </c>
      <c r="P50" s="232">
        <v>2144018</v>
      </c>
      <c r="Q50" s="19">
        <f t="shared" si="0"/>
        <v>1.63081782684521E-2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16.914999999999999</v>
      </c>
      <c r="J51" s="27">
        <v>16.998000000000001</v>
      </c>
      <c r="K51" s="230" t="s">
        <v>81</v>
      </c>
      <c r="M51" s="227" t="e">
        <f>+(#REF!-#REF!)/#REF!</f>
        <v>#REF!</v>
      </c>
      <c r="O51" s="231" t="s">
        <v>81</v>
      </c>
      <c r="P51" s="193">
        <v>4839075</v>
      </c>
      <c r="Q51" s="19">
        <f t="shared" si="0"/>
        <v>4.9068873780669211E-3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2.798</v>
      </c>
      <c r="J52" s="102">
        <v>2.8220000000000001</v>
      </c>
      <c r="K52" s="230"/>
      <c r="M52" s="227">
        <f t="shared" ref="M52:M53" si="6">+(J52-I52)/I52</f>
        <v>8.5775553967119451E-3</v>
      </c>
      <c r="O52" s="235" t="s">
        <v>48</v>
      </c>
      <c r="P52" s="232">
        <v>10414559</v>
      </c>
      <c r="Q52" s="19">
        <f t="shared" si="0"/>
        <v>8.5775553967119451E-3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2.512</v>
      </c>
      <c r="J53" s="27">
        <v>2.5289999999999999</v>
      </c>
      <c r="K53" s="236" t="s">
        <v>48</v>
      </c>
      <c r="M53" s="227">
        <f t="shared" si="6"/>
        <v>6.767515923566841E-3</v>
      </c>
      <c r="O53" s="237" t="s">
        <v>48</v>
      </c>
      <c r="P53" s="238">
        <v>9430602</v>
      </c>
      <c r="Q53" s="19">
        <f t="shared" si="0"/>
        <v>6.767515923566841E-3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65.489999999999995</v>
      </c>
      <c r="J54" s="244">
        <v>65.965000000000003</v>
      </c>
      <c r="K54" s="230" t="s">
        <v>81</v>
      </c>
      <c r="M54" s="227">
        <f>+(J54-I54)/I54</f>
        <v>7.2530157275921296E-3</v>
      </c>
      <c r="O54" s="245" t="s">
        <v>88</v>
      </c>
      <c r="P54" s="246">
        <v>65965</v>
      </c>
      <c r="Q54" s="19">
        <f t="shared" si="0"/>
        <v>7.2530157275921296E-3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1.1839999999999999</v>
      </c>
      <c r="J55" s="250">
        <v>1.204</v>
      </c>
      <c r="K55" s="251" t="s">
        <v>90</v>
      </c>
      <c r="M55" s="227" t="e">
        <f>+(#REF!-I55)/I55</f>
        <v>#REF!</v>
      </c>
      <c r="O55" s="252" t="s">
        <v>90</v>
      </c>
      <c r="P55" s="238">
        <v>2273423</v>
      </c>
      <c r="Q55" s="19">
        <f t="shared" si="0"/>
        <v>1.6891891891891907E-2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1.26</v>
      </c>
      <c r="J56" s="250">
        <v>1.2609999999999999</v>
      </c>
      <c r="K56" s="251"/>
      <c r="M56" s="254">
        <f t="shared" ref="M56:M63" si="7">+(J56-I56)/I56</f>
        <v>7.9365079365070626E-4</v>
      </c>
      <c r="O56" s="252" t="s">
        <v>90</v>
      </c>
      <c r="P56" s="238">
        <v>769359</v>
      </c>
      <c r="Q56" s="19">
        <f t="shared" si="0"/>
        <v>7.9365079365070626E-4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1.1870000000000001</v>
      </c>
      <c r="J57" s="211">
        <v>1.1910000000000001</v>
      </c>
      <c r="K57" s="251"/>
      <c r="M57" s="254">
        <f t="shared" si="7"/>
        <v>3.3698399326032042E-3</v>
      </c>
      <c r="O57" s="252" t="s">
        <v>90</v>
      </c>
      <c r="P57" s="57">
        <v>707972</v>
      </c>
      <c r="Q57" s="19">
        <f t="shared" si="0"/>
        <v>3.3698399326032042E-3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1.151</v>
      </c>
      <c r="J58" s="55">
        <v>1.157</v>
      </c>
      <c r="K58" s="251"/>
      <c r="M58" s="254">
        <f t="shared" si="7"/>
        <v>5.2128583840139056E-3</v>
      </c>
      <c r="O58" s="252" t="s">
        <v>90</v>
      </c>
      <c r="P58" s="57">
        <v>685301</v>
      </c>
      <c r="Q58" s="19">
        <f t="shared" si="0"/>
        <v>5.2128583840139056E-3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112.203</v>
      </c>
      <c r="J59" s="102">
        <v>113.854</v>
      </c>
      <c r="K59" s="251"/>
      <c r="M59" s="254">
        <f t="shared" si="7"/>
        <v>1.4714401575715411E-2</v>
      </c>
      <c r="O59" s="258" t="s">
        <v>81</v>
      </c>
      <c r="P59" s="238">
        <v>16467726</v>
      </c>
      <c r="Q59" s="19">
        <f t="shared" si="0"/>
        <v>1.4714401575715411E-2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131.21899999999999</v>
      </c>
      <c r="J60" s="264">
        <v>131.37299999999999</v>
      </c>
      <c r="K60" s="251"/>
      <c r="M60" s="254">
        <f t="shared" si="7"/>
        <v>1.1736105289630037E-3</v>
      </c>
      <c r="O60" s="258" t="s">
        <v>81</v>
      </c>
      <c r="P60" s="238">
        <v>99449</v>
      </c>
      <c r="Q60" s="19">
        <f t="shared" si="0"/>
        <v>1.1736105289630037E-3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1103.6110000000001</v>
      </c>
      <c r="J61" s="27">
        <v>1110.2639999999999</v>
      </c>
      <c r="K61" s="251"/>
      <c r="M61" s="254" t="e">
        <f>+(I61-#REF!)/#REF!</f>
        <v>#REF!</v>
      </c>
      <c r="O61" s="228" t="s">
        <v>79</v>
      </c>
      <c r="P61" s="238">
        <v>5551321</v>
      </c>
      <c r="Q61" s="19">
        <f t="shared" si="0"/>
        <v>6.0283922505301162E-3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12.727</v>
      </c>
      <c r="J62" s="264">
        <v>13.063000000000001</v>
      </c>
      <c r="K62" s="251"/>
      <c r="M62" s="254">
        <f t="shared" ref="M62" si="8">+(J62-I62)/I62</f>
        <v>2.6400565726408445E-2</v>
      </c>
      <c r="O62" s="258" t="s">
        <v>81</v>
      </c>
      <c r="P62" s="267">
        <v>6703128</v>
      </c>
      <c r="Q62" s="19">
        <f t="shared" si="0"/>
        <v>2.6400565726408445E-2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9.6609999999999996</v>
      </c>
      <c r="J63" s="274">
        <v>9.702</v>
      </c>
      <c r="K63" s="275"/>
      <c r="L63" s="276"/>
      <c r="M63" s="277">
        <f t="shared" si="7"/>
        <v>4.2438670945037131E-3</v>
      </c>
      <c r="N63" s="276"/>
      <c r="O63" s="278" t="s">
        <v>81</v>
      </c>
      <c r="P63" s="267">
        <v>25362028</v>
      </c>
      <c r="Q63" s="19">
        <f t="shared" si="0"/>
        <v>4.2438670945037131E-3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83.572999999999993</v>
      </c>
      <c r="J65" s="288">
        <v>83.927000000000007</v>
      </c>
      <c r="K65" s="16"/>
      <c r="L65" s="16"/>
      <c r="M65" s="17"/>
      <c r="N65" s="16"/>
      <c r="O65" s="140"/>
      <c r="P65" s="289">
        <v>1271248</v>
      </c>
      <c r="Q65" s="19">
        <f t="shared" si="0"/>
        <v>4.2358177880417536E-3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107.672</v>
      </c>
      <c r="J71" s="297">
        <v>107.709</v>
      </c>
      <c r="K71" s="16"/>
      <c r="L71" s="17"/>
      <c r="M71" s="16"/>
      <c r="N71" s="298"/>
      <c r="O71" s="298"/>
      <c r="P71" s="238">
        <v>71963257</v>
      </c>
      <c r="Q71" s="19">
        <f t="shared" ref="Q71:Q134" si="9">+(J71-I71)/I71</f>
        <v>3.4363622854601141E-4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99.492000000000004</v>
      </c>
      <c r="J72" s="303">
        <v>99.522000000000006</v>
      </c>
      <c r="K72" s="16"/>
      <c r="L72" s="17"/>
      <c r="M72" s="16"/>
      <c r="N72" s="304"/>
      <c r="O72" s="304"/>
      <c r="P72" s="51">
        <v>91100474</v>
      </c>
      <c r="Q72" s="19">
        <f t="shared" si="9"/>
        <v>3.0153178144977621E-4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105.982</v>
      </c>
      <c r="J73" s="303">
        <v>106.02500000000001</v>
      </c>
      <c r="K73" s="16"/>
      <c r="L73" s="17"/>
      <c r="M73" s="16"/>
      <c r="N73" s="304"/>
      <c r="O73" s="304"/>
      <c r="P73" s="51">
        <v>51488611</v>
      </c>
      <c r="Q73" s="19">
        <f t="shared" si="9"/>
        <v>4.057292747825703E-4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103.14</v>
      </c>
      <c r="J74" s="303">
        <v>103.181</v>
      </c>
      <c r="K74" s="16"/>
      <c r="L74" s="17"/>
      <c r="M74" s="16"/>
      <c r="N74" s="307"/>
      <c r="O74" s="307"/>
      <c r="P74" s="51">
        <v>154743298</v>
      </c>
      <c r="Q74" s="19">
        <f t="shared" si="9"/>
        <v>3.9751793678492162E-4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104.782</v>
      </c>
      <c r="J75" s="303">
        <v>104.83799999999999</v>
      </c>
      <c r="K75" s="16"/>
      <c r="L75" s="17"/>
      <c r="M75" s="16"/>
      <c r="N75" s="65"/>
      <c r="O75" s="65"/>
      <c r="P75" s="51">
        <v>114154004</v>
      </c>
      <c r="Q75" s="19">
        <f t="shared" si="9"/>
        <v>5.3444293867264785E-4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107.691</v>
      </c>
      <c r="J76" s="303">
        <v>107.727</v>
      </c>
      <c r="K76" s="16"/>
      <c r="L76" s="17"/>
      <c r="M76" s="16"/>
      <c r="N76" s="50"/>
      <c r="O76" s="50"/>
      <c r="P76" s="51">
        <v>44426105</v>
      </c>
      <c r="Q76" s="19">
        <f t="shared" si="9"/>
        <v>3.3428977351869109E-4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104.461</v>
      </c>
      <c r="J77" s="303">
        <v>104.5</v>
      </c>
      <c r="K77" s="16"/>
      <c r="L77" s="17"/>
      <c r="M77" s="16"/>
      <c r="N77" s="65"/>
      <c r="O77" s="65"/>
      <c r="P77" s="51">
        <v>304485309</v>
      </c>
      <c r="Q77" s="19">
        <f t="shared" si="9"/>
        <v>3.7334507615283672E-4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101.694</v>
      </c>
      <c r="J78" s="303">
        <v>101.73</v>
      </c>
      <c r="K78" s="16"/>
      <c r="L78" s="17"/>
      <c r="M78" s="16"/>
      <c r="N78" s="298"/>
      <c r="O78" s="298"/>
      <c r="P78" s="309">
        <v>167421499</v>
      </c>
      <c r="Q78" s="19">
        <f t="shared" si="9"/>
        <v>3.5400318602868766E-4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102.351</v>
      </c>
      <c r="J79" s="303">
        <v>102.366</v>
      </c>
      <c r="K79" s="16"/>
      <c r="L79" s="17"/>
      <c r="M79" s="16"/>
      <c r="N79" s="298"/>
      <c r="O79" s="298"/>
      <c r="P79" s="309">
        <v>2365874</v>
      </c>
      <c r="Q79" s="19">
        <f t="shared" si="9"/>
        <v>1.465545036199018E-4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105.318</v>
      </c>
      <c r="J80" s="303">
        <v>105.358</v>
      </c>
      <c r="K80" s="16"/>
      <c r="L80" s="17"/>
      <c r="M80" s="16"/>
      <c r="N80" s="42"/>
      <c r="O80" s="42"/>
      <c r="P80" s="43">
        <v>23490741</v>
      </c>
      <c r="Q80" s="19">
        <f t="shared" si="9"/>
        <v>3.7980212309392746E-4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107.258</v>
      </c>
      <c r="J81" s="303">
        <v>107.31100000000001</v>
      </c>
      <c r="K81" s="16"/>
      <c r="L81" s="17"/>
      <c r="M81" s="16"/>
      <c r="N81" s="50"/>
      <c r="O81" s="50"/>
      <c r="P81" s="267">
        <v>77074306</v>
      </c>
      <c r="Q81" s="19">
        <f t="shared" si="9"/>
        <v>4.9413563557041415E-4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104.342</v>
      </c>
      <c r="J82" s="303">
        <v>104.379</v>
      </c>
      <c r="K82" s="8"/>
      <c r="L82" s="311"/>
      <c r="M82" s="8"/>
      <c r="N82" s="312"/>
      <c r="O82" s="312"/>
      <c r="P82" s="309">
        <v>95985284</v>
      </c>
      <c r="Q82" s="19">
        <f t="shared" si="9"/>
        <v>3.5460313200826266E-4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103.59699999999999</v>
      </c>
      <c r="J83" s="303">
        <v>103.629</v>
      </c>
      <c r="K83" s="16"/>
      <c r="L83" s="17"/>
      <c r="M83" s="16"/>
      <c r="N83" s="65"/>
      <c r="O83" s="65"/>
      <c r="P83" s="193">
        <v>13404107</v>
      </c>
      <c r="Q83" s="19">
        <f t="shared" si="9"/>
        <v>3.0888925354991638E-4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103.306</v>
      </c>
      <c r="J84" s="303">
        <v>103.34699999999999</v>
      </c>
      <c r="K84" s="16"/>
      <c r="L84" s="17"/>
      <c r="M84" s="16"/>
      <c r="N84" s="189"/>
      <c r="O84" s="189"/>
      <c r="P84" s="193">
        <v>501478655</v>
      </c>
      <c r="Q84" s="19">
        <f t="shared" si="9"/>
        <v>3.9687917449128627E-4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103.242</v>
      </c>
      <c r="J85" s="303">
        <v>103.273</v>
      </c>
      <c r="K85" s="16"/>
      <c r="L85" s="17"/>
      <c r="M85" s="16"/>
      <c r="N85" s="50"/>
      <c r="O85" s="50"/>
      <c r="P85" s="193">
        <v>8186323</v>
      </c>
      <c r="Q85" s="19">
        <f t="shared" si="9"/>
        <v>3.0026539586594313E-4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102.502</v>
      </c>
      <c r="J86" s="303"/>
      <c r="K86" s="16"/>
      <c r="L86" s="17"/>
      <c r="M86" s="16"/>
      <c r="N86" s="189"/>
      <c r="O86" s="189"/>
      <c r="P86" s="190"/>
      <c r="Q86" s="19">
        <f t="shared" si="9"/>
        <v>-1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105.56</v>
      </c>
      <c r="J87" s="322">
        <v>105.598</v>
      </c>
      <c r="K87" s="16"/>
      <c r="L87" s="17"/>
      <c r="M87" s="16"/>
      <c r="N87" s="65"/>
      <c r="O87" s="189"/>
      <c r="P87" s="193">
        <v>1901289</v>
      </c>
      <c r="Q87" s="19">
        <f t="shared" si="9"/>
        <v>3.5998484274343221E-4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102.666</v>
      </c>
      <c r="J88" s="303">
        <v>102.71</v>
      </c>
      <c r="K88" s="16"/>
      <c r="L88" s="17"/>
      <c r="M88" s="16"/>
      <c r="N88" s="50"/>
      <c r="O88" s="50"/>
      <c r="P88" s="323">
        <v>239832987</v>
      </c>
      <c r="Q88" s="19">
        <f t="shared" si="9"/>
        <v>4.2857421152082416E-4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102.16800000000001</v>
      </c>
      <c r="J89" s="303">
        <v>102.211</v>
      </c>
      <c r="K89" s="16"/>
      <c r="L89" s="17"/>
      <c r="M89" s="16"/>
      <c r="N89" s="50"/>
      <c r="O89" s="50"/>
      <c r="P89" s="323">
        <v>7067412</v>
      </c>
      <c r="Q89" s="19">
        <f t="shared" si="9"/>
        <v>4.208754208753441E-4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105.65300000000001</v>
      </c>
      <c r="J90" s="327">
        <v>105.68600000000001</v>
      </c>
      <c r="K90" s="16"/>
      <c r="L90" s="17"/>
      <c r="M90" s="16"/>
      <c r="N90" s="65"/>
      <c r="O90" s="65"/>
      <c r="P90" s="323">
        <v>30719928</v>
      </c>
      <c r="Q90" s="19">
        <f t="shared" si="9"/>
        <v>3.1234323682243994E-4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101.84</v>
      </c>
      <c r="J91" s="332">
        <v>101.872</v>
      </c>
      <c r="K91" s="16"/>
      <c r="L91" s="17"/>
      <c r="M91" s="16"/>
      <c r="N91" s="50"/>
      <c r="O91" s="50"/>
      <c r="P91" s="323">
        <v>84443529</v>
      </c>
      <c r="Q91" s="19">
        <f t="shared" si="9"/>
        <v>3.1421838177529926E-4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105.82</v>
      </c>
      <c r="J93" s="337">
        <v>105.85899999999999</v>
      </c>
      <c r="L93" s="227"/>
      <c r="M93" s="1"/>
      <c r="N93" s="338"/>
      <c r="O93" s="338"/>
      <c r="P93" s="339">
        <v>2908604</v>
      </c>
      <c r="Q93" s="19">
        <f t="shared" si="9"/>
        <v>3.6855036855038253E-4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103.81399999999999</v>
      </c>
      <c r="J94" s="303">
        <v>103.85</v>
      </c>
      <c r="K94" s="16"/>
      <c r="L94" s="17"/>
      <c r="M94" s="16"/>
      <c r="N94" s="50"/>
      <c r="O94" s="50"/>
      <c r="P94" s="193">
        <v>6728503</v>
      </c>
      <c r="Q94" s="19">
        <f t="shared" si="9"/>
        <v>3.4677403818368782E-4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105.53100000000001</v>
      </c>
      <c r="J95" s="350">
        <v>105.563</v>
      </c>
      <c r="K95" s="16"/>
      <c r="L95" s="17"/>
      <c r="M95" s="16"/>
      <c r="N95" s="50"/>
      <c r="O95" s="50"/>
      <c r="P95" s="193">
        <v>3779806</v>
      </c>
      <c r="Q95" s="19">
        <f t="shared" si="9"/>
        <v>3.0322843524648182E-4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108.607</v>
      </c>
      <c r="J97" s="358">
        <v>108.849</v>
      </c>
      <c r="K97" s="16"/>
      <c r="L97" s="17"/>
      <c r="M97" s="16"/>
      <c r="N97" s="359"/>
      <c r="O97" s="360" t="s">
        <v>79</v>
      </c>
      <c r="P97" s="95">
        <v>9589516</v>
      </c>
      <c r="Q97" s="19">
        <f t="shared" si="9"/>
        <v>2.2282173340576984E-3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58.375999999999998</v>
      </c>
      <c r="J99" s="297">
        <v>58.72</v>
      </c>
      <c r="K99" s="16"/>
      <c r="L99" s="16"/>
      <c r="M99" s="17"/>
      <c r="N99" s="16"/>
      <c r="O99" s="140"/>
      <c r="P99" s="57">
        <v>5396030</v>
      </c>
      <c r="Q99" s="19">
        <f t="shared" si="9"/>
        <v>5.8928326709606895E-3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88.78</v>
      </c>
      <c r="J100" s="303">
        <v>88.99</v>
      </c>
      <c r="K100" s="16"/>
      <c r="L100" s="16"/>
      <c r="M100" s="17"/>
      <c r="N100" s="16"/>
      <c r="O100" s="373"/>
      <c r="P100" s="57">
        <v>2074179</v>
      </c>
      <c r="Q100" s="19">
        <f t="shared" si="9"/>
        <v>2.3653976120747212E-3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18.437999999999999</v>
      </c>
      <c r="J101" s="303">
        <v>18.459</v>
      </c>
      <c r="K101" s="303"/>
      <c r="L101" s="303"/>
      <c r="M101" s="303"/>
      <c r="N101" s="374"/>
      <c r="O101" s="375"/>
      <c r="P101" s="376">
        <v>1045789</v>
      </c>
      <c r="Q101" s="19">
        <f t="shared" si="9"/>
        <v>1.1389521640091549E-3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276.56099999999998</v>
      </c>
      <c r="J102" s="303">
        <v>276.71800000000002</v>
      </c>
      <c r="K102" s="16"/>
      <c r="L102" s="16"/>
      <c r="M102" s="17"/>
      <c r="N102" s="16"/>
      <c r="O102" s="56"/>
      <c r="P102" s="57">
        <v>13415265</v>
      </c>
      <c r="Q102" s="19">
        <f t="shared" si="9"/>
        <v>5.6768669479803418E-4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2103.0149999999999</v>
      </c>
      <c r="J103" s="303">
        <v>2104.9430000000002</v>
      </c>
      <c r="K103" s="57"/>
      <c r="M103" s="17"/>
      <c r="N103" s="16"/>
      <c r="O103" s="56"/>
      <c r="P103" s="57">
        <v>2269128</v>
      </c>
      <c r="Q103" s="19">
        <f t="shared" si="9"/>
        <v>9.1677900538053147E-4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72.89</v>
      </c>
      <c r="J104" s="303">
        <v>72.992000000000004</v>
      </c>
      <c r="K104" s="16"/>
      <c r="L104" s="16"/>
      <c r="M104" s="17"/>
      <c r="N104" s="16"/>
      <c r="O104" s="140"/>
      <c r="P104" s="57">
        <v>1248830</v>
      </c>
      <c r="Q104" s="19">
        <f t="shared" si="9"/>
        <v>1.3993689120593204E-3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55.997</v>
      </c>
      <c r="J105" s="303">
        <v>55.991999999999997</v>
      </c>
      <c r="K105" s="16"/>
      <c r="L105" s="16"/>
      <c r="M105" s="17"/>
      <c r="N105" s="16"/>
      <c r="O105" s="140"/>
      <c r="P105" s="57">
        <v>1139343</v>
      </c>
      <c r="Q105" s="19">
        <f t="shared" si="9"/>
        <v>-8.9290497705279883E-5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106.142</v>
      </c>
      <c r="J106" s="332">
        <v>106.374</v>
      </c>
      <c r="K106" s="383"/>
      <c r="L106" s="383"/>
      <c r="M106" s="17"/>
      <c r="N106" s="383"/>
      <c r="O106" s="338"/>
      <c r="P106" s="376">
        <v>996623</v>
      </c>
      <c r="Q106" s="19">
        <f t="shared" si="9"/>
        <v>2.1857511635356348E-3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11.411</v>
      </c>
      <c r="J108" s="389">
        <v>11.45</v>
      </c>
      <c r="K108" s="16"/>
      <c r="L108" s="17"/>
      <c r="M108" s="16"/>
      <c r="N108" s="88"/>
      <c r="O108" s="140"/>
      <c r="P108" s="170">
        <v>390680</v>
      </c>
      <c r="Q108" s="19">
        <f t="shared" si="9"/>
        <v>3.4177547980019018E-3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12.906000000000001</v>
      </c>
      <c r="J109" s="389">
        <v>12.901999999999999</v>
      </c>
      <c r="K109" s="16"/>
      <c r="L109" s="17"/>
      <c r="M109" s="16"/>
      <c r="N109" s="88"/>
      <c r="O109" s="140"/>
      <c r="P109" s="170">
        <v>1847263</v>
      </c>
      <c r="Q109" s="19">
        <f t="shared" si="9"/>
        <v>-3.0993336432677326E-4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14.659000000000001</v>
      </c>
      <c r="J110" s="389">
        <v>14.682</v>
      </c>
      <c r="K110" s="16"/>
      <c r="L110" s="17"/>
      <c r="M110" s="16"/>
      <c r="N110" s="88"/>
      <c r="O110" s="393"/>
      <c r="P110" s="170">
        <v>46012699</v>
      </c>
      <c r="Q110" s="19">
        <f t="shared" si="9"/>
        <v>1.5690019783068207E-3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13.084</v>
      </c>
      <c r="J111" s="389">
        <v>13.099</v>
      </c>
      <c r="K111" s="16"/>
      <c r="L111" s="17"/>
      <c r="M111" s="16"/>
      <c r="N111" s="88"/>
      <c r="O111" s="140"/>
      <c r="P111" s="170">
        <v>16793628</v>
      </c>
      <c r="Q111" s="19">
        <f t="shared" si="9"/>
        <v>1.1464383980434552E-3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148.21</v>
      </c>
      <c r="J112" s="395">
        <v>148.24100000000001</v>
      </c>
      <c r="K112" s="16"/>
      <c r="L112" s="396"/>
      <c r="M112" s="16"/>
      <c r="N112" s="88"/>
      <c r="O112" s="140"/>
      <c r="P112" s="397">
        <v>148241</v>
      </c>
      <c r="Q112" s="19">
        <f t="shared" si="9"/>
        <v>2.0916267458340133E-4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8.7530000000000001</v>
      </c>
      <c r="J113" s="401">
        <v>8.7460000000000004</v>
      </c>
      <c r="K113" s="16"/>
      <c r="L113" s="17"/>
      <c r="M113" s="16"/>
      <c r="N113" s="88"/>
      <c r="O113" s="402"/>
      <c r="P113" s="170">
        <v>622116</v>
      </c>
      <c r="Q113" s="19">
        <f t="shared" si="9"/>
        <v>-7.9972580829426175E-4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101.17100000000001</v>
      </c>
      <c r="J114" s="389">
        <v>101.215</v>
      </c>
      <c r="K114" s="16"/>
      <c r="L114" s="17"/>
      <c r="M114" s="16"/>
      <c r="N114" s="88"/>
      <c r="O114" s="403"/>
      <c r="P114" s="170">
        <v>172269</v>
      </c>
      <c r="Q114" s="19">
        <f t="shared" si="9"/>
        <v>4.3490723626332575E-4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75.745999999999995</v>
      </c>
      <c r="J115" s="389">
        <v>75.507999999999996</v>
      </c>
      <c r="K115" s="16"/>
      <c r="L115" s="16"/>
      <c r="M115" s="17"/>
      <c r="N115" s="16"/>
      <c r="O115" s="140"/>
      <c r="P115" s="170">
        <v>386530</v>
      </c>
      <c r="Q115" s="19">
        <f t="shared" si="9"/>
        <v>-3.1420801098407778E-3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76.451999999999998</v>
      </c>
      <c r="J116" s="401">
        <v>76.105000000000004</v>
      </c>
      <c r="K116" s="16"/>
      <c r="L116" s="16"/>
      <c r="M116" s="17"/>
      <c r="N116" s="16"/>
      <c r="O116" s="56"/>
      <c r="P116" s="170">
        <v>136457</v>
      </c>
      <c r="Q116" s="19">
        <f t="shared" si="9"/>
        <v>-4.5387955841573041E-3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98.861999999999995</v>
      </c>
      <c r="J117" s="401">
        <v>98.823999999999998</v>
      </c>
      <c r="K117" s="412"/>
      <c r="L117" s="413"/>
      <c r="M117" s="412"/>
      <c r="N117" s="414"/>
      <c r="O117" s="403"/>
      <c r="P117" s="170">
        <v>2008489</v>
      </c>
      <c r="Q117" s="19">
        <f t="shared" si="9"/>
        <v>-3.8437417814728316E-4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87.218000000000004</v>
      </c>
      <c r="J118" s="389">
        <v>87.57</v>
      </c>
      <c r="K118" s="16"/>
      <c r="L118" s="16"/>
      <c r="M118" s="17"/>
      <c r="N118" s="16"/>
      <c r="O118" s="140"/>
      <c r="P118" s="170">
        <v>4917106</v>
      </c>
      <c r="Q118" s="19">
        <f t="shared" si="9"/>
        <v>4.0358641564813419E-3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9.4689999999999994</v>
      </c>
      <c r="J119" s="401">
        <v>9.4879999999999995</v>
      </c>
      <c r="K119" s="412"/>
      <c r="L119" s="413"/>
      <c r="M119" s="412"/>
      <c r="N119" s="414"/>
      <c r="O119" s="403"/>
      <c r="P119" s="170">
        <v>634085</v>
      </c>
      <c r="Q119" s="19">
        <f t="shared" si="9"/>
        <v>2.0065476819094022E-3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90.766999999999996</v>
      </c>
      <c r="J120" s="389"/>
      <c r="K120" s="419"/>
      <c r="L120" s="420"/>
      <c r="M120" s="421"/>
      <c r="N120" s="420"/>
      <c r="O120" s="422"/>
      <c r="P120" s="423"/>
      <c r="Q120" s="19">
        <f t="shared" si="9"/>
        <v>-1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139.09</v>
      </c>
      <c r="J121" s="429">
        <v>139.30699999999999</v>
      </c>
      <c r="K121" s="419"/>
      <c r="L121" s="420"/>
      <c r="M121" s="421"/>
      <c r="N121" s="420"/>
      <c r="O121" s="422"/>
      <c r="P121" s="423">
        <v>67112368</v>
      </c>
      <c r="Q121" s="19">
        <f t="shared" si="9"/>
        <v>1.5601409159535879E-3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96.888000000000005</v>
      </c>
      <c r="J123" s="434">
        <v>96.978999999999999</v>
      </c>
      <c r="K123" s="251" t="s">
        <v>90</v>
      </c>
      <c r="M123" s="227">
        <f>+(J123-I123)/I123</f>
        <v>9.3922880026416035E-4</v>
      </c>
      <c r="O123" s="435" t="s">
        <v>90</v>
      </c>
      <c r="P123" s="170">
        <v>302965</v>
      </c>
      <c r="Q123" s="19">
        <f t="shared" si="9"/>
        <v>9.3922880026416035E-4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112.75700000000001</v>
      </c>
      <c r="J124" s="401">
        <v>112.782</v>
      </c>
      <c r="K124" s="226" t="s">
        <v>79</v>
      </c>
      <c r="M124" s="227" t="e">
        <f>+(#REF!-I124)/I124</f>
        <v>#REF!</v>
      </c>
      <c r="O124" s="440" t="s">
        <v>79</v>
      </c>
      <c r="P124" s="441">
        <v>757783</v>
      </c>
      <c r="Q124" s="19">
        <f t="shared" si="9"/>
        <v>2.2171572496600188E-4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112.807</v>
      </c>
      <c r="J125" s="401">
        <v>112.583</v>
      </c>
      <c r="K125" s="226" t="s">
        <v>79</v>
      </c>
      <c r="M125" s="227">
        <f t="shared" ref="M125" si="15">+(J125-I125)/I125</f>
        <v>-1.9856923772461261E-3</v>
      </c>
      <c r="O125" s="440" t="s">
        <v>79</v>
      </c>
      <c r="P125" s="57">
        <v>355765</v>
      </c>
      <c r="Q125" s="19">
        <f t="shared" si="9"/>
        <v>-1.9856923772461261E-3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187.482</v>
      </c>
      <c r="J126" s="445">
        <v>190.095</v>
      </c>
      <c r="K126" s="230" t="s">
        <v>81</v>
      </c>
      <c r="M126" s="227">
        <f t="shared" ref="M126:M130" si="16">+(J126-I126)/I126</f>
        <v>1.3937337984446505E-2</v>
      </c>
      <c r="O126" s="446" t="s">
        <v>81</v>
      </c>
      <c r="P126" s="397">
        <v>2404514</v>
      </c>
      <c r="Q126" s="19">
        <f t="shared" si="9"/>
        <v>1.3937337984446505E-2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172.63300000000001</v>
      </c>
      <c r="J127" s="434">
        <v>173.95</v>
      </c>
      <c r="K127" s="88" t="s">
        <v>81</v>
      </c>
      <c r="L127" s="16"/>
      <c r="M127" s="17">
        <f t="shared" si="16"/>
        <v>7.6289006157570036E-3</v>
      </c>
      <c r="N127" s="16"/>
      <c r="O127" s="446" t="s">
        <v>81</v>
      </c>
      <c r="P127" s="170">
        <v>2593245</v>
      </c>
      <c r="Q127" s="19">
        <f t="shared" si="9"/>
        <v>7.6289006157570036E-3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166.29499999999999</v>
      </c>
      <c r="J128" s="434">
        <v>167.37299999999999</v>
      </c>
      <c r="K128" s="88" t="s">
        <v>81</v>
      </c>
      <c r="L128" s="16"/>
      <c r="M128" s="17">
        <f t="shared" si="16"/>
        <v>6.4824558766048467E-3</v>
      </c>
      <c r="N128" s="16"/>
      <c r="O128" s="447" t="s">
        <v>81</v>
      </c>
      <c r="P128" s="170">
        <v>6700118</v>
      </c>
      <c r="Q128" s="19">
        <f t="shared" si="9"/>
        <v>6.4824558766048467E-3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22.867000000000001</v>
      </c>
      <c r="J129" s="434">
        <v>23.646000000000001</v>
      </c>
      <c r="K129" s="230" t="s">
        <v>81</v>
      </c>
      <c r="M129" s="227">
        <f t="shared" si="16"/>
        <v>3.4066558796518993E-2</v>
      </c>
      <c r="O129" s="446" t="s">
        <v>81</v>
      </c>
      <c r="P129" s="170">
        <v>3001825</v>
      </c>
      <c r="Q129" s="19">
        <f t="shared" si="9"/>
        <v>3.4066558796518993E-2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137.76900000000001</v>
      </c>
      <c r="J130" s="434">
        <v>139.071</v>
      </c>
      <c r="K130" s="230" t="s">
        <v>81</v>
      </c>
      <c r="M130" s="227">
        <f t="shared" si="16"/>
        <v>9.4506020948108248E-3</v>
      </c>
      <c r="O130" s="446" t="s">
        <v>81</v>
      </c>
      <c r="P130" s="170">
        <v>776850</v>
      </c>
      <c r="Q130" s="19">
        <f t="shared" si="9"/>
        <v>9.4506020948108248E-3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136.119</v>
      </c>
      <c r="J131" s="449">
        <v>136.85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325705</v>
      </c>
      <c r="Q131" s="19">
        <f t="shared" si="9"/>
        <v>5.3703009866366532E-3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7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7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5222.8050000000003</v>
      </c>
      <c r="J134" s="401">
        <v>5256.9110000000001</v>
      </c>
      <c r="K134" s="230"/>
      <c r="M134" s="254">
        <f t="shared" si="17"/>
        <v>6.5302074268520013E-3</v>
      </c>
      <c r="O134" s="446" t="s">
        <v>81</v>
      </c>
      <c r="P134" s="246">
        <v>31546724</v>
      </c>
      <c r="Q134" s="19">
        <f t="shared" si="9"/>
        <v>6.5302074268520013E-3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5247.9719999999998</v>
      </c>
      <c r="J135" s="467">
        <v>5270.6059999999998</v>
      </c>
      <c r="K135" s="468"/>
      <c r="L135" s="469"/>
      <c r="M135" s="470">
        <f t="shared" si="17"/>
        <v>4.3129041084822893E-3</v>
      </c>
      <c r="N135" s="469"/>
      <c r="O135" s="471" t="s">
        <v>184</v>
      </c>
      <c r="P135" s="518">
        <v>5059781</v>
      </c>
      <c r="Q135" s="19">
        <f t="shared" ref="Q135:Q143" si="18">+(J135-I135)/I135</f>
        <v>4.3129041084822893E-3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85.79</v>
      </c>
      <c r="J136" s="434">
        <v>86.081000000000003</v>
      </c>
      <c r="K136" s="475"/>
      <c r="L136" s="476"/>
      <c r="M136" s="477">
        <f t="shared" si="17"/>
        <v>3.3920037300384288E-3</v>
      </c>
      <c r="N136" s="476"/>
      <c r="O136" s="435" t="s">
        <v>90</v>
      </c>
      <c r="P136" s="478">
        <v>1195403</v>
      </c>
      <c r="Q136" s="19">
        <f t="shared" si="18"/>
        <v>3.3920037300384288E-3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4372.4759999999997</v>
      </c>
      <c r="J137" s="480">
        <v>4390.2</v>
      </c>
      <c r="K137" s="481"/>
      <c r="L137" s="482"/>
      <c r="M137" s="483">
        <f>+(J137-I137)/I137</f>
        <v>4.0535385442939335E-3</v>
      </c>
      <c r="N137" s="482"/>
      <c r="O137" s="471" t="s">
        <v>184</v>
      </c>
      <c r="P137" s="518">
        <v>12648165</v>
      </c>
      <c r="Q137" s="19">
        <f t="shared" si="18"/>
        <v>4.0535385442939335E-3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10.071</v>
      </c>
      <c r="J138" s="434">
        <v>10.058</v>
      </c>
      <c r="K138" s="475"/>
      <c r="L138" s="476"/>
      <c r="M138" s="477">
        <f>+(J138-I138)/I138</f>
        <v>-1.2908350709959192E-3</v>
      </c>
      <c r="N138" s="476"/>
      <c r="O138" s="471" t="s">
        <v>184</v>
      </c>
      <c r="P138" s="518">
        <v>2615688</v>
      </c>
      <c r="Q138" s="19">
        <f t="shared" si="18"/>
        <v>-1.2908350709959192E-3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160.41900000000001</v>
      </c>
      <c r="J139" s="389">
        <v>160.751</v>
      </c>
      <c r="K139" s="230" t="s">
        <v>81</v>
      </c>
      <c r="M139" s="227" t="e">
        <f>+(#REF!-#REF!)/#REF!</f>
        <v>#REF!</v>
      </c>
      <c r="O139" s="231" t="s">
        <v>81</v>
      </c>
      <c r="P139" s="232">
        <v>30163361</v>
      </c>
      <c r="Q139" s="19">
        <f t="shared" si="18"/>
        <v>2.0695802866243624E-3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8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126.285</v>
      </c>
      <c r="J141" s="495">
        <v>126.596</v>
      </c>
      <c r="K141" s="290"/>
      <c r="L141" s="8"/>
      <c r="M141" s="496"/>
      <c r="N141" s="8"/>
      <c r="O141" s="497"/>
      <c r="P141" s="309">
        <v>4171108</v>
      </c>
      <c r="Q141" s="19">
        <f t="shared" si="18"/>
        <v>2.4626836124639275E-3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8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10322.877</v>
      </c>
      <c r="J143" s="495">
        <v>10350.962</v>
      </c>
      <c r="K143" s="230" t="s">
        <v>81</v>
      </c>
      <c r="M143" s="227">
        <f>+(J143-I143)/I143</f>
        <v>2.7206562666589099E-3</v>
      </c>
      <c r="O143" s="446" t="s">
        <v>81</v>
      </c>
      <c r="P143" s="518">
        <v>10350963</v>
      </c>
      <c r="Q143" s="19">
        <f t="shared" si="18"/>
        <v>2.7206562666589099E-3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6"/>
  <sheetViews>
    <sheetView showWhiteSpace="0" topLeftCell="A37" zoomScale="90" zoomScaleNormal="90" zoomScaleSheetLayoutView="100" workbookViewId="0">
      <selection activeCell="P84" sqref="P84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194.81399999999999</v>
      </c>
      <c r="J6" s="15">
        <v>194.864</v>
      </c>
      <c r="K6" s="16"/>
      <c r="L6" s="16"/>
      <c r="M6" s="17"/>
      <c r="N6" s="16"/>
      <c r="O6" s="1"/>
      <c r="P6" s="18">
        <v>575786535</v>
      </c>
      <c r="Q6" s="19">
        <f>+(J6-I6)/I6</f>
        <v>2.5665506585774824E-4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133.01400000000001</v>
      </c>
      <c r="J7" s="27">
        <v>133.03700000000001</v>
      </c>
      <c r="K7" s="16"/>
      <c r="L7" s="16"/>
      <c r="M7" s="17"/>
      <c r="N7" s="16"/>
      <c r="O7" s="1"/>
      <c r="P7" s="28">
        <v>280317288</v>
      </c>
      <c r="Q7" s="19">
        <f t="shared" ref="Q7:Q70" si="0">+(J7-I7)/I7</f>
        <v>1.7291412933973966E-4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111.78700000000001</v>
      </c>
      <c r="J8" s="27">
        <v>111.80200000000001</v>
      </c>
      <c r="K8" s="16"/>
      <c r="L8" s="16"/>
      <c r="M8" s="17"/>
      <c r="N8" s="16"/>
      <c r="O8" s="1"/>
      <c r="P8" s="18">
        <v>61818821</v>
      </c>
      <c r="Q8" s="19">
        <f t="shared" si="0"/>
        <v>1.3418376018678888E-4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118.652</v>
      </c>
      <c r="J9" s="27">
        <v>118.67</v>
      </c>
      <c r="K9" s="16"/>
      <c r="L9" s="16"/>
      <c r="M9" s="17"/>
      <c r="N9" s="16"/>
      <c r="P9" s="18">
        <v>119290121</v>
      </c>
      <c r="Q9" s="19">
        <f t="shared" si="0"/>
        <v>1.5170414320871695E-4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116.5</v>
      </c>
      <c r="J10" s="27">
        <v>116.51600000000001</v>
      </c>
      <c r="K10" s="16"/>
      <c r="L10" s="16"/>
      <c r="M10" s="17"/>
      <c r="N10" s="16"/>
      <c r="O10" s="42"/>
      <c r="P10" s="43">
        <v>12508538</v>
      </c>
      <c r="Q10" s="19">
        <f t="shared" si="0"/>
        <v>1.3733905579403727E-4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113.551</v>
      </c>
      <c r="J11" s="47">
        <v>113.57</v>
      </c>
      <c r="K11" s="16"/>
      <c r="L11" s="16"/>
      <c r="M11" s="17"/>
      <c r="N11" s="16"/>
      <c r="O11" s="42"/>
      <c r="P11" s="43">
        <v>140653368</v>
      </c>
      <c r="Q11" s="19">
        <f t="shared" si="0"/>
        <v>1.6732569506205358E-4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112.428</v>
      </c>
      <c r="J12" s="27">
        <v>112.441</v>
      </c>
      <c r="K12" s="16"/>
      <c r="L12" s="17"/>
      <c r="M12" s="16"/>
      <c r="N12" s="50"/>
      <c r="O12" s="50"/>
      <c r="P12" s="51">
        <v>3548865</v>
      </c>
      <c r="Q12" s="19">
        <f t="shared" si="0"/>
        <v>1.1562955847302478E-4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45.965000000000003</v>
      </c>
      <c r="J13" s="55">
        <v>45.969000000000001</v>
      </c>
      <c r="K13" s="16"/>
      <c r="L13" s="16"/>
      <c r="M13" s="17"/>
      <c r="N13" s="16"/>
      <c r="O13" s="56"/>
      <c r="P13" s="57">
        <v>35246396</v>
      </c>
      <c r="Q13" s="19">
        <f t="shared" si="0"/>
        <v>8.7022734689389385E-5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32.429000000000002</v>
      </c>
      <c r="J14" s="55">
        <v>32.430999999999997</v>
      </c>
      <c r="K14" s="16"/>
      <c r="L14" s="16"/>
      <c r="M14" s="17"/>
      <c r="N14" s="16"/>
      <c r="O14" s="56"/>
      <c r="P14" s="57">
        <v>5713863</v>
      </c>
      <c r="Q14" s="19">
        <f t="shared" si="0"/>
        <v>6.1673193746194412E-5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109.72799999999999</v>
      </c>
      <c r="J15" s="55">
        <v>109.74</v>
      </c>
      <c r="K15" s="16"/>
      <c r="L15" s="17"/>
      <c r="M15" s="16"/>
      <c r="N15" s="65"/>
      <c r="O15" s="66"/>
      <c r="P15" s="67">
        <v>70469375</v>
      </c>
      <c r="Q15" s="19">
        <f t="shared" si="0"/>
        <v>1.0936132983377493E-4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17.181000000000001</v>
      </c>
      <c r="J17" s="76">
        <v>17.183</v>
      </c>
      <c r="K17" s="16"/>
      <c r="L17" s="16"/>
      <c r="M17" s="17"/>
      <c r="N17" s="16"/>
      <c r="O17" s="1"/>
      <c r="P17" s="67">
        <v>101213470</v>
      </c>
      <c r="Q17" s="19">
        <f t="shared" si="0"/>
        <v>1.1640765962393873E-4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124.17</v>
      </c>
      <c r="J18" s="55">
        <v>124.181</v>
      </c>
      <c r="K18" s="16"/>
      <c r="L18" s="16"/>
      <c r="M18" s="17"/>
      <c r="N18" s="16"/>
      <c r="O18" s="16"/>
      <c r="P18" s="83">
        <v>1983173</v>
      </c>
      <c r="Q18" s="19">
        <f t="shared" si="0"/>
        <v>8.8588225819406292E-5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</v>
      </c>
      <c r="J19" s="55">
        <v>1.17</v>
      </c>
      <c r="K19" s="51"/>
      <c r="L19" s="88"/>
      <c r="M19" s="17"/>
      <c r="N19" s="16"/>
      <c r="O19" s="36"/>
      <c r="P19" s="18">
        <v>4798750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115.95399999999999</v>
      </c>
      <c r="J20" s="94">
        <v>115.96599999999999</v>
      </c>
      <c r="K20" s="16"/>
      <c r="L20" s="16"/>
      <c r="M20" s="17"/>
      <c r="N20" s="16"/>
      <c r="O20" s="1"/>
      <c r="P20" s="95">
        <v>24360954</v>
      </c>
      <c r="Q20" s="19">
        <f t="shared" si="0"/>
        <v>1.0348931472825824E-4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11.358000000000001</v>
      </c>
      <c r="J21" s="102">
        <v>11.36</v>
      </c>
      <c r="K21" s="103"/>
      <c r="L21" s="104"/>
      <c r="M21" s="103"/>
      <c r="N21" s="105"/>
      <c r="O21" s="106"/>
      <c r="P21" s="107">
        <v>5170039</v>
      </c>
      <c r="Q21" s="19">
        <f t="shared" si="0"/>
        <v>1.7608733932020527E-4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163.012</v>
      </c>
      <c r="J22" s="55">
        <v>163.03700000000001</v>
      </c>
      <c r="P22" s="95">
        <v>81010810</v>
      </c>
      <c r="Q22" s="19">
        <f t="shared" si="0"/>
        <v>1.5336294260548722E-4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11.361000000000001</v>
      </c>
      <c r="J23" s="119">
        <v>11.361000000000001</v>
      </c>
      <c r="K23" s="16"/>
      <c r="L23" s="16"/>
      <c r="M23" s="17"/>
      <c r="N23" s="16"/>
      <c r="O23" s="16"/>
      <c r="P23" s="83">
        <v>731012</v>
      </c>
      <c r="Q23" s="19">
        <f t="shared" si="0"/>
        <v>0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1.798</v>
      </c>
      <c r="J25" s="125">
        <v>1.8</v>
      </c>
      <c r="K25" s="88" t="s">
        <v>48</v>
      </c>
      <c r="L25" s="16"/>
      <c r="M25" s="17">
        <f>+(J25-I25)/I25</f>
        <v>1.1123470522803123E-3</v>
      </c>
      <c r="N25" s="16"/>
      <c r="O25" s="126" t="s">
        <v>49</v>
      </c>
      <c r="P25" s="127">
        <v>4275682</v>
      </c>
      <c r="Q25" s="19">
        <f t="shared" si="0"/>
        <v>1.1123470522803123E-3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62.311</v>
      </c>
      <c r="J27" s="102">
        <v>62.317999999999998</v>
      </c>
      <c r="K27" s="16"/>
      <c r="L27" s="16"/>
      <c r="M27" s="134"/>
      <c r="N27" s="16"/>
      <c r="O27" s="16"/>
      <c r="P27" s="18">
        <v>1455254</v>
      </c>
      <c r="Q27" s="19">
        <f t="shared" si="0"/>
        <v>1.1233971529903062E-4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129.553</v>
      </c>
      <c r="J28" s="55">
        <v>129.68199999999999</v>
      </c>
      <c r="K28" s="16"/>
      <c r="L28" s="16"/>
      <c r="M28" s="17"/>
      <c r="N28" s="16"/>
      <c r="O28" s="140"/>
      <c r="P28" s="57">
        <v>6177565</v>
      </c>
      <c r="Q28" s="19">
        <f t="shared" si="0"/>
        <v>9.9573147669286457E-4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104.75700000000001</v>
      </c>
      <c r="J29" s="146">
        <v>105.054</v>
      </c>
      <c r="K29" s="16"/>
      <c r="L29" s="16"/>
      <c r="M29" s="17"/>
      <c r="N29" s="16"/>
      <c r="O29" s="140"/>
      <c r="P29" s="57">
        <v>539665</v>
      </c>
      <c r="Q29" s="19">
        <f t="shared" si="0"/>
        <v>2.8351327357598729E-3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103.441</v>
      </c>
      <c r="J30" s="152">
        <v>103.45699999999999</v>
      </c>
      <c r="K30" s="16"/>
      <c r="L30" s="16"/>
      <c r="M30" s="153"/>
      <c r="N30" s="16"/>
      <c r="O30" s="154"/>
      <c r="P30" s="67">
        <v>67495232</v>
      </c>
      <c r="Q30" s="19">
        <f t="shared" si="0"/>
        <v>1.546775456539586E-4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130.41399999999999</v>
      </c>
      <c r="J32" s="76">
        <v>130.417</v>
      </c>
      <c r="K32" s="16"/>
      <c r="L32" s="16"/>
      <c r="M32" s="17"/>
      <c r="N32" s="16"/>
      <c r="O32" s="56"/>
      <c r="P32" s="163">
        <v>1125767</v>
      </c>
      <c r="Q32" s="19">
        <f t="shared" si="0"/>
        <v>2.3003665250773112E-5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501.60300000000001</v>
      </c>
      <c r="J33" s="55">
        <v>501.82600000000002</v>
      </c>
      <c r="K33" s="16"/>
      <c r="L33" s="16"/>
      <c r="M33" s="17"/>
      <c r="N33" s="16"/>
      <c r="O33" s="169"/>
      <c r="P33" s="170">
        <v>1062368</v>
      </c>
      <c r="Q33" s="19">
        <f t="shared" si="0"/>
        <v>4.4457469353256096E-4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120.93600000000001</v>
      </c>
      <c r="J34" s="55">
        <v>121.14100000000001</v>
      </c>
      <c r="K34" s="16"/>
      <c r="L34" s="16"/>
      <c r="M34" s="17"/>
      <c r="N34" s="16"/>
      <c r="O34" s="174"/>
      <c r="P34" s="170">
        <v>716547</v>
      </c>
      <c r="Q34" s="19">
        <f t="shared" si="0"/>
        <v>1.6951114639147838E-3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120.611</v>
      </c>
      <c r="J35" s="27">
        <v>120.621</v>
      </c>
      <c r="K35" s="16"/>
      <c r="L35" s="16"/>
      <c r="M35" s="17"/>
      <c r="N35" s="16"/>
      <c r="P35" s="170">
        <v>197095</v>
      </c>
      <c r="Q35" s="19">
        <f t="shared" si="0"/>
        <v>8.2911177255730445E-5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125.46599999999999</v>
      </c>
      <c r="J36" s="27">
        <v>125.479</v>
      </c>
      <c r="K36" s="16"/>
      <c r="L36" s="16"/>
      <c r="M36" s="17"/>
      <c r="N36" s="16"/>
      <c r="O36" s="174"/>
      <c r="P36" s="170">
        <v>129118</v>
      </c>
      <c r="Q36" s="19">
        <f t="shared" si="0"/>
        <v>1.0361372802197591E-4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107.30500000000001</v>
      </c>
      <c r="J37" s="27">
        <v>107.315</v>
      </c>
      <c r="K37" s="16"/>
      <c r="L37" s="16"/>
      <c r="M37" s="17"/>
      <c r="N37" s="16"/>
      <c r="O37" s="174"/>
      <c r="P37" s="170">
        <v>122125</v>
      </c>
      <c r="Q37" s="19">
        <f t="shared" si="0"/>
        <v>9.3192302315743943E-5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97.328999999999994</v>
      </c>
      <c r="J38" s="27">
        <v>97.269000000000005</v>
      </c>
      <c r="K38" s="16"/>
      <c r="L38" s="16"/>
      <c r="M38" s="17"/>
      <c r="N38" s="16"/>
      <c r="O38" s="140"/>
      <c r="P38" s="186">
        <v>130048</v>
      </c>
      <c r="Q38" s="19">
        <f t="shared" si="0"/>
        <v>-6.1646580155953583E-4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166.36699999999999</v>
      </c>
      <c r="J39" s="27">
        <v>166.727</v>
      </c>
      <c r="K39" s="16"/>
      <c r="L39" s="16"/>
      <c r="M39" s="17"/>
      <c r="N39" s="16"/>
      <c r="O39" s="140"/>
      <c r="P39" s="170">
        <v>529692</v>
      </c>
      <c r="Q39" s="19">
        <f t="shared" si="0"/>
        <v>2.1638906754345134E-3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89.721999999999994</v>
      </c>
      <c r="J40" s="27">
        <v>89.953000000000003</v>
      </c>
      <c r="K40" s="16"/>
      <c r="L40" s="17"/>
      <c r="M40" s="16"/>
      <c r="N40" s="189"/>
      <c r="O40" s="189"/>
      <c r="P40" s="190">
        <v>936954</v>
      </c>
      <c r="Q40" s="19">
        <f t="shared" si="0"/>
        <v>2.5746193798623388E-3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119.86799999999999</v>
      </c>
      <c r="J41" s="55">
        <v>119.994</v>
      </c>
      <c r="K41" s="16"/>
      <c r="L41" s="17"/>
      <c r="M41" s="16"/>
      <c r="N41" s="65"/>
      <c r="O41" s="65"/>
      <c r="P41" s="190">
        <v>39194639</v>
      </c>
      <c r="Q41" s="19">
        <f t="shared" si="0"/>
        <v>1.0511562718991288E-3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156.108</v>
      </c>
      <c r="J42" s="27">
        <v>156.55500000000001</v>
      </c>
      <c r="K42" s="16"/>
      <c r="L42" s="16"/>
      <c r="M42" s="17"/>
      <c r="N42" s="16"/>
      <c r="O42" s="195"/>
      <c r="P42" s="170">
        <v>628412</v>
      </c>
      <c r="Q42" s="19">
        <f t="shared" si="0"/>
        <v>2.8634022599738815E-3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141.078</v>
      </c>
      <c r="J43" s="27">
        <v>141.36799999999999</v>
      </c>
      <c r="K43" s="16"/>
      <c r="L43" s="16"/>
      <c r="M43" s="17"/>
      <c r="N43" s="16"/>
      <c r="O43" s="195"/>
      <c r="P43" s="170">
        <v>567454</v>
      </c>
      <c r="Q43" s="19">
        <f t="shared" si="0"/>
        <v>2.0556004479790756E-3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92.108999999999995</v>
      </c>
      <c r="J44" s="27">
        <v>92.275000000000006</v>
      </c>
      <c r="K44" s="16"/>
      <c r="L44" s="16"/>
      <c r="M44" s="17"/>
      <c r="N44" s="16"/>
      <c r="O44" s="204"/>
      <c r="P44" s="205">
        <v>164065</v>
      </c>
      <c r="Q44" s="19">
        <f t="shared" si="0"/>
        <v>1.8022125959462271E-3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20.611000000000001</v>
      </c>
      <c r="J45" s="211">
        <v>20.628</v>
      </c>
      <c r="K45" s="16"/>
      <c r="L45" s="17"/>
      <c r="M45" s="16"/>
      <c r="N45" s="65"/>
      <c r="O45" s="65"/>
      <c r="P45" s="212">
        <v>41052630</v>
      </c>
      <c r="Q45" s="19">
        <f t="shared" si="0"/>
        <v>8.2480229003927322E-4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88.704999999999998</v>
      </c>
      <c r="J46" s="211">
        <v>88.751999999999995</v>
      </c>
      <c r="K46" s="16"/>
      <c r="L46" s="17"/>
      <c r="M46" s="16"/>
      <c r="N46" s="65"/>
      <c r="O46" s="65"/>
      <c r="P46" s="212">
        <v>337259</v>
      </c>
      <c r="Q46" s="19">
        <f t="shared" si="0"/>
        <v>5.298461191589769E-4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2097.5720000000001</v>
      </c>
      <c r="J48" s="225">
        <v>2101.23</v>
      </c>
      <c r="K48" s="226" t="s">
        <v>79</v>
      </c>
      <c r="M48" s="227">
        <f t="shared" ref="M48" si="4">+(J48-I48)/I48</f>
        <v>1.7439210668334158E-3</v>
      </c>
      <c r="O48" s="228" t="s">
        <v>79</v>
      </c>
      <c r="P48" s="95">
        <v>9407209</v>
      </c>
      <c r="Q48" s="19">
        <f t="shared" si="0"/>
        <v>1.7439210668334158E-3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121.193</v>
      </c>
      <c r="J49" s="27">
        <v>121.16800000000001</v>
      </c>
      <c r="K49" s="230" t="s">
        <v>81</v>
      </c>
      <c r="M49" s="227" t="e">
        <f>+(#REF!-#REF!)/#REF!</f>
        <v>#REF!</v>
      </c>
      <c r="O49" s="231" t="s">
        <v>81</v>
      </c>
      <c r="P49" s="232">
        <v>60584220</v>
      </c>
      <c r="Q49" s="19">
        <f t="shared" si="0"/>
        <v>-2.0628254107078357E-4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186.154</v>
      </c>
      <c r="J50" s="27">
        <v>188.31800000000001</v>
      </c>
      <c r="K50" s="230" t="s">
        <v>81</v>
      </c>
      <c r="M50" s="227" t="e">
        <f>+(#REF!-#REF!)/#REF!</f>
        <v>#REF!</v>
      </c>
      <c r="O50" s="231" t="s">
        <v>81</v>
      </c>
      <c r="P50" s="232">
        <v>1964726</v>
      </c>
      <c r="Q50" s="19">
        <f t="shared" si="0"/>
        <v>1.1624783781170513E-2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16.407</v>
      </c>
      <c r="J51" s="27">
        <v>16.538</v>
      </c>
      <c r="K51" s="230" t="s">
        <v>81</v>
      </c>
      <c r="M51" s="227" t="e">
        <f>+(#REF!-#REF!)/#REF!</f>
        <v>#REF!</v>
      </c>
      <c r="O51" s="231" t="s">
        <v>81</v>
      </c>
      <c r="P51" s="193">
        <v>4708109</v>
      </c>
      <c r="Q51" s="19">
        <f t="shared" si="0"/>
        <v>7.9843969037606041E-3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2.718</v>
      </c>
      <c r="J52" s="102">
        <v>2.7389999999999999</v>
      </c>
      <c r="K52" s="230"/>
      <c r="M52" s="227">
        <f t="shared" ref="M52:M53" si="6">+(J52-I52)/I52</f>
        <v>7.7262693156732549E-3</v>
      </c>
      <c r="O52" s="235" t="s">
        <v>48</v>
      </c>
      <c r="P52" s="232">
        <v>10112590</v>
      </c>
      <c r="Q52" s="19">
        <f t="shared" si="0"/>
        <v>7.7262693156732549E-3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2.452</v>
      </c>
      <c r="J53" s="27">
        <v>2.464</v>
      </c>
      <c r="K53" s="236" t="s">
        <v>48</v>
      </c>
      <c r="M53" s="227">
        <f t="shared" si="6"/>
        <v>4.893964110929858E-3</v>
      </c>
      <c r="O53" s="237" t="s">
        <v>48</v>
      </c>
      <c r="P53" s="238">
        <v>9200098</v>
      </c>
      <c r="Q53" s="19">
        <f t="shared" si="0"/>
        <v>4.893964110929858E-3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65.984999999999999</v>
      </c>
      <c r="J54" s="244">
        <v>65.787999999999997</v>
      </c>
      <c r="K54" s="230" t="s">
        <v>81</v>
      </c>
      <c r="M54" s="227">
        <f>+(J54-I54)/I54</f>
        <v>-2.9855270137152798E-3</v>
      </c>
      <c r="O54" s="245" t="s">
        <v>88</v>
      </c>
      <c r="P54" s="246">
        <v>65788</v>
      </c>
      <c r="Q54" s="19">
        <f t="shared" si="0"/>
        <v>-2.9855270137152798E-3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1.1299999999999999</v>
      </c>
      <c r="J55" s="250">
        <v>1.1459999999999999</v>
      </c>
      <c r="K55" s="251" t="s">
        <v>90</v>
      </c>
      <c r="M55" s="227" t="e">
        <f>+(#REF!-I55)/I55</f>
        <v>#REF!</v>
      </c>
      <c r="O55" s="252" t="s">
        <v>90</v>
      </c>
      <c r="P55" s="238">
        <v>2165373</v>
      </c>
      <c r="Q55" s="19">
        <f t="shared" si="0"/>
        <v>1.4159292035398244E-2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1.2569999999999999</v>
      </c>
      <c r="J56" s="250">
        <v>1.258</v>
      </c>
      <c r="K56" s="251"/>
      <c r="M56" s="254">
        <f t="shared" ref="M56:M63" si="7">+(J56-I56)/I56</f>
        <v>7.9554494828966741E-4</v>
      </c>
      <c r="O56" s="252" t="s">
        <v>90</v>
      </c>
      <c r="P56" s="238">
        <v>766965</v>
      </c>
      <c r="Q56" s="19">
        <f t="shared" si="0"/>
        <v>7.9554494828966741E-4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1.157</v>
      </c>
      <c r="J57" s="211">
        <v>1.1659999999999999</v>
      </c>
      <c r="K57" s="251"/>
      <c r="M57" s="254">
        <f t="shared" si="7"/>
        <v>7.7787381158166786E-3</v>
      </c>
      <c r="O57" s="252" t="s">
        <v>90</v>
      </c>
      <c r="P57" s="57">
        <v>693141</v>
      </c>
      <c r="Q57" s="19">
        <f t="shared" si="0"/>
        <v>7.7787381158166786E-3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1.113</v>
      </c>
      <c r="J58" s="55">
        <v>1.1240000000000001</v>
      </c>
      <c r="K58" s="251"/>
      <c r="M58" s="254">
        <f t="shared" si="7"/>
        <v>9.8831985624439535E-3</v>
      </c>
      <c r="O58" s="252" t="s">
        <v>90</v>
      </c>
      <c r="P58" s="57">
        <v>665674</v>
      </c>
      <c r="Q58" s="19">
        <f t="shared" si="0"/>
        <v>9.8831985624439535E-3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110.018</v>
      </c>
      <c r="J59" s="102">
        <v>110.91200000000001</v>
      </c>
      <c r="K59" s="251"/>
      <c r="M59" s="254">
        <f t="shared" si="7"/>
        <v>8.1259430275046392E-3</v>
      </c>
      <c r="O59" s="258" t="s">
        <v>81</v>
      </c>
      <c r="P59" s="238">
        <v>16042258</v>
      </c>
      <c r="Q59" s="19">
        <f t="shared" si="0"/>
        <v>8.1259430275046392E-3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130.06200000000001</v>
      </c>
      <c r="J60" s="264">
        <v>130.51499999999999</v>
      </c>
      <c r="K60" s="251"/>
      <c r="M60" s="254">
        <f t="shared" si="7"/>
        <v>3.4829542833415949E-3</v>
      </c>
      <c r="O60" s="258" t="s">
        <v>81</v>
      </c>
      <c r="P60" s="238">
        <v>98800</v>
      </c>
      <c r="Q60" s="19">
        <f t="shared" si="0"/>
        <v>3.4829542833415949E-3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1075.597</v>
      </c>
      <c r="J61" s="27">
        <v>1085.248</v>
      </c>
      <c r="K61" s="251"/>
      <c r="M61" s="254" t="e">
        <f>+(I61-#REF!)/#REF!</f>
        <v>#REF!</v>
      </c>
      <c r="O61" s="228" t="s">
        <v>79</v>
      </c>
      <c r="P61" s="238">
        <v>5426240</v>
      </c>
      <c r="Q61" s="19">
        <f t="shared" si="0"/>
        <v>8.972691444844182E-3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12.234999999999999</v>
      </c>
      <c r="J62" s="264">
        <v>12.313000000000001</v>
      </c>
      <c r="K62" s="251"/>
      <c r="M62" s="254">
        <f t="shared" ref="M62" si="8">+(J62-I62)/I62</f>
        <v>6.3751532488762717E-3</v>
      </c>
      <c r="O62" s="258" t="s">
        <v>81</v>
      </c>
      <c r="P62" s="267">
        <v>6318213</v>
      </c>
      <c r="Q62" s="19">
        <f t="shared" si="0"/>
        <v>6.3751532488762717E-3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9.3620000000000001</v>
      </c>
      <c r="J63" s="274">
        <v>9.4629999999999992</v>
      </c>
      <c r="K63" s="275"/>
      <c r="L63" s="276"/>
      <c r="M63" s="277">
        <f t="shared" si="7"/>
        <v>1.0788293099764911E-2</v>
      </c>
      <c r="N63" s="276"/>
      <c r="O63" s="278" t="s">
        <v>81</v>
      </c>
      <c r="P63" s="267">
        <v>24845547</v>
      </c>
      <c r="Q63" s="19">
        <f t="shared" si="0"/>
        <v>1.0788293099764911E-2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81.120999999999995</v>
      </c>
      <c r="J65" s="288">
        <v>81.424000000000007</v>
      </c>
      <c r="K65" s="16"/>
      <c r="L65" s="16"/>
      <c r="M65" s="17"/>
      <c r="N65" s="16"/>
      <c r="O65" s="140"/>
      <c r="P65" s="289">
        <v>1232517</v>
      </c>
      <c r="Q65" s="19">
        <f t="shared" si="0"/>
        <v>3.7351610557070486E-3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107.35</v>
      </c>
      <c r="J71" s="297">
        <v>107.35899999999999</v>
      </c>
      <c r="K71" s="16"/>
      <c r="L71" s="17"/>
      <c r="M71" s="16"/>
      <c r="N71" s="298"/>
      <c r="O71" s="298"/>
      <c r="P71" s="238">
        <v>71501029</v>
      </c>
      <c r="Q71" s="19">
        <f t="shared" ref="Q71:Q134" si="9">+(J71-I71)/I71</f>
        <v>8.3837913367492699E-5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99.230999999999995</v>
      </c>
      <c r="J72" s="303">
        <v>99.24</v>
      </c>
      <c r="K72" s="16"/>
      <c r="L72" s="17"/>
      <c r="M72" s="16"/>
      <c r="N72" s="304"/>
      <c r="O72" s="304"/>
      <c r="P72" s="51">
        <v>73994248</v>
      </c>
      <c r="Q72" s="19">
        <f t="shared" si="9"/>
        <v>9.069746349427439E-5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105.60599999999999</v>
      </c>
      <c r="J73" s="303">
        <v>105.623</v>
      </c>
      <c r="K73" s="16"/>
      <c r="L73" s="17"/>
      <c r="M73" s="16"/>
      <c r="N73" s="304"/>
      <c r="O73" s="304"/>
      <c r="P73" s="51">
        <v>47922440</v>
      </c>
      <c r="Q73" s="19">
        <f t="shared" si="9"/>
        <v>1.6097570213823191E-4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102.782</v>
      </c>
      <c r="J74" s="303">
        <v>102.797</v>
      </c>
      <c r="K74" s="16"/>
      <c r="L74" s="17"/>
      <c r="M74" s="16"/>
      <c r="N74" s="307"/>
      <c r="O74" s="307"/>
      <c r="P74" s="51">
        <v>144261988</v>
      </c>
      <c r="Q74" s="19">
        <f t="shared" si="9"/>
        <v>1.4593995057500894E-4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104.294</v>
      </c>
      <c r="J75" s="303">
        <v>104.31699999999999</v>
      </c>
      <c r="K75" s="16"/>
      <c r="L75" s="17"/>
      <c r="M75" s="16"/>
      <c r="N75" s="65"/>
      <c r="O75" s="65"/>
      <c r="P75" s="51">
        <v>116581361</v>
      </c>
      <c r="Q75" s="19">
        <f t="shared" si="9"/>
        <v>2.2053042361014187E-4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107.31699999999999</v>
      </c>
      <c r="J76" s="303">
        <v>107.348</v>
      </c>
      <c r="K76" s="16"/>
      <c r="L76" s="17"/>
      <c r="M76" s="16"/>
      <c r="N76" s="50"/>
      <c r="O76" s="50"/>
      <c r="P76" s="51">
        <v>43789587</v>
      </c>
      <c r="Q76" s="19">
        <f t="shared" si="9"/>
        <v>2.8886383331630511E-4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104.116</v>
      </c>
      <c r="J77" s="303">
        <v>104.13</v>
      </c>
      <c r="K77" s="16"/>
      <c r="L77" s="17"/>
      <c r="M77" s="16"/>
      <c r="N77" s="65"/>
      <c r="O77" s="65"/>
      <c r="P77" s="51">
        <v>300296256</v>
      </c>
      <c r="Q77" s="19">
        <f t="shared" si="9"/>
        <v>1.3446540397245182E-4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101.375</v>
      </c>
      <c r="J78" s="303">
        <v>101.39</v>
      </c>
      <c r="K78" s="16"/>
      <c r="L78" s="17"/>
      <c r="M78" s="16"/>
      <c r="N78" s="298"/>
      <c r="O78" s="298"/>
      <c r="P78" s="309">
        <v>164775300</v>
      </c>
      <c r="Q78" s="19">
        <f t="shared" si="9"/>
        <v>1.4796547472257035E-4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102.202</v>
      </c>
      <c r="J79" s="303">
        <v>102.208</v>
      </c>
      <c r="K79" s="16"/>
      <c r="L79" s="17"/>
      <c r="M79" s="16"/>
      <c r="N79" s="298"/>
      <c r="O79" s="298"/>
      <c r="P79" s="309">
        <v>2299268</v>
      </c>
      <c r="Q79" s="19">
        <f t="shared" si="9"/>
        <v>5.8707266002624481E-5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104.96899999999999</v>
      </c>
      <c r="J80" s="303">
        <v>104.98399999999999</v>
      </c>
      <c r="K80" s="16"/>
      <c r="L80" s="17"/>
      <c r="M80" s="16"/>
      <c r="N80" s="42"/>
      <c r="O80" s="42"/>
      <c r="P80" s="43">
        <v>23071049</v>
      </c>
      <c r="Q80" s="19">
        <f t="shared" si="9"/>
        <v>1.4289933218379302E-4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106.81399999999999</v>
      </c>
      <c r="J81" s="303">
        <v>106.834</v>
      </c>
      <c r="K81" s="16"/>
      <c r="L81" s="17"/>
      <c r="M81" s="16"/>
      <c r="N81" s="50"/>
      <c r="O81" s="50"/>
      <c r="P81" s="267">
        <v>70837196</v>
      </c>
      <c r="Q81" s="19">
        <f t="shared" si="9"/>
        <v>1.8724137285384157E-4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104.05</v>
      </c>
      <c r="J82" s="303">
        <v>104.06100000000001</v>
      </c>
      <c r="K82" s="8"/>
      <c r="L82" s="311"/>
      <c r="M82" s="8"/>
      <c r="N82" s="312"/>
      <c r="O82" s="312"/>
      <c r="P82" s="309">
        <v>101720858</v>
      </c>
      <c r="Q82" s="19">
        <f t="shared" si="9"/>
        <v>1.0571840461326181E-4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103.337</v>
      </c>
      <c r="J83" s="303">
        <v>103.34699999999999</v>
      </c>
      <c r="K83" s="16"/>
      <c r="L83" s="17"/>
      <c r="M83" s="16"/>
      <c r="N83" s="65"/>
      <c r="O83" s="65"/>
      <c r="P83" s="193">
        <v>13960210</v>
      </c>
      <c r="Q83" s="19">
        <f t="shared" si="9"/>
        <v>9.6770759747146756E-5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102.96299999999999</v>
      </c>
      <c r="J84" s="303">
        <v>102.977</v>
      </c>
      <c r="K84" s="16"/>
      <c r="L84" s="17"/>
      <c r="M84" s="16"/>
      <c r="N84" s="189"/>
      <c r="O84" s="189"/>
      <c r="P84" s="193">
        <v>486280518</v>
      </c>
      <c r="Q84" s="19">
        <f t="shared" si="9"/>
        <v>1.3597117411118562E-4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102.989</v>
      </c>
      <c r="J85" s="303">
        <v>103</v>
      </c>
      <c r="K85" s="16"/>
      <c r="L85" s="17"/>
      <c r="M85" s="16"/>
      <c r="N85" s="50"/>
      <c r="O85" s="50"/>
      <c r="P85" s="193">
        <v>7008540</v>
      </c>
      <c r="Q85" s="19">
        <f t="shared" si="9"/>
        <v>1.0680752313349659E-4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102.134</v>
      </c>
      <c r="J86" s="303">
        <v>102.14</v>
      </c>
      <c r="K86" s="16"/>
      <c r="L86" s="17"/>
      <c r="M86" s="16"/>
      <c r="N86" s="189"/>
      <c r="O86" s="189"/>
      <c r="P86" s="190">
        <v>95959723</v>
      </c>
      <c r="Q86" s="19">
        <f t="shared" si="9"/>
        <v>5.8746352830597329E-5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105.254</v>
      </c>
      <c r="J87" s="322">
        <v>105.26600000000001</v>
      </c>
      <c r="K87" s="16"/>
      <c r="L87" s="17"/>
      <c r="M87" s="16"/>
      <c r="N87" s="65"/>
      <c r="O87" s="189"/>
      <c r="P87" s="193">
        <v>1892478</v>
      </c>
      <c r="Q87" s="19">
        <f t="shared" si="9"/>
        <v>1.1400991886294539E-4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102.30800000000001</v>
      </c>
      <c r="J88" s="303">
        <v>102.322</v>
      </c>
      <c r="K88" s="16"/>
      <c r="L88" s="17"/>
      <c r="M88" s="16"/>
      <c r="N88" s="50"/>
      <c r="O88" s="50"/>
      <c r="P88" s="323">
        <v>241585611</v>
      </c>
      <c r="Q88" s="19">
        <f t="shared" si="9"/>
        <v>1.3684169370915074E-4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101.887</v>
      </c>
      <c r="J89" s="303">
        <v>101.899</v>
      </c>
      <c r="K89" s="16"/>
      <c r="L89" s="17"/>
      <c r="M89" s="16"/>
      <c r="N89" s="50"/>
      <c r="O89" s="50"/>
      <c r="P89" s="323">
        <v>7101662</v>
      </c>
      <c r="Q89" s="19">
        <f t="shared" si="9"/>
        <v>1.1777753786057549E-4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105.36</v>
      </c>
      <c r="J90" s="327">
        <v>105.372</v>
      </c>
      <c r="K90" s="16"/>
      <c r="L90" s="17"/>
      <c r="M90" s="16"/>
      <c r="N90" s="65"/>
      <c r="O90" s="65"/>
      <c r="P90" s="323">
        <v>28943782</v>
      </c>
      <c r="Q90" s="19">
        <f t="shared" si="9"/>
        <v>1.1389521640091548E-4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101.571</v>
      </c>
      <c r="J91" s="332">
        <v>101.58199999999999</v>
      </c>
      <c r="K91" s="16"/>
      <c r="L91" s="17"/>
      <c r="M91" s="16"/>
      <c r="N91" s="50"/>
      <c r="O91" s="50"/>
      <c r="P91" s="323">
        <v>83653986</v>
      </c>
      <c r="Q91" s="19">
        <f t="shared" si="9"/>
        <v>1.0829862854550689E-4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105.464</v>
      </c>
      <c r="J93" s="337">
        <v>105.508</v>
      </c>
      <c r="L93" s="227"/>
      <c r="M93" s="1"/>
      <c r="N93" s="338"/>
      <c r="O93" s="338"/>
      <c r="P93" s="339">
        <v>2349791</v>
      </c>
      <c r="Q93" s="19">
        <f t="shared" si="9"/>
        <v>4.172039748160219E-4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103.377</v>
      </c>
      <c r="J94" s="303">
        <v>103.402</v>
      </c>
      <c r="K94" s="16"/>
      <c r="L94" s="17"/>
      <c r="M94" s="16"/>
      <c r="N94" s="50"/>
      <c r="O94" s="50"/>
      <c r="P94" s="193">
        <v>6964388</v>
      </c>
      <c r="Q94" s="19">
        <f t="shared" si="9"/>
        <v>2.4183328980339618E-4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105.145</v>
      </c>
      <c r="J95" s="350">
        <v>105.178</v>
      </c>
      <c r="K95" s="16"/>
      <c r="L95" s="17"/>
      <c r="M95" s="16"/>
      <c r="N95" s="50"/>
      <c r="O95" s="50"/>
      <c r="P95" s="193">
        <v>3772635</v>
      </c>
      <c r="Q95" s="19">
        <f t="shared" si="9"/>
        <v>3.1385229920587046E-4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107.839</v>
      </c>
      <c r="J97" s="358">
        <v>108.05</v>
      </c>
      <c r="K97" s="16"/>
      <c r="L97" s="17"/>
      <c r="M97" s="16"/>
      <c r="N97" s="359"/>
      <c r="O97" s="360" t="s">
        <v>79</v>
      </c>
      <c r="P97" s="95">
        <v>9519130</v>
      </c>
      <c r="Q97" s="19">
        <f t="shared" si="9"/>
        <v>1.9566205176234806E-3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57.47</v>
      </c>
      <c r="J99" s="297">
        <v>57.594999999999999</v>
      </c>
      <c r="K99" s="16"/>
      <c r="L99" s="16"/>
      <c r="M99" s="17"/>
      <c r="N99" s="16"/>
      <c r="O99" s="140"/>
      <c r="P99" s="57">
        <v>5292693</v>
      </c>
      <c r="Q99" s="19">
        <f t="shared" si="9"/>
        <v>2.1750478510527234E-3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87.177000000000007</v>
      </c>
      <c r="J100" s="303">
        <v>87.234999999999999</v>
      </c>
      <c r="K100" s="16"/>
      <c r="L100" s="16"/>
      <c r="M100" s="17"/>
      <c r="N100" s="16"/>
      <c r="O100" s="373"/>
      <c r="P100" s="57">
        <v>2033283</v>
      </c>
      <c r="Q100" s="19">
        <f t="shared" si="9"/>
        <v>6.6531309863831882E-4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18.202999999999999</v>
      </c>
      <c r="J101" s="303">
        <v>18.207000000000001</v>
      </c>
      <c r="K101" s="303"/>
      <c r="L101" s="303"/>
      <c r="M101" s="303"/>
      <c r="N101" s="374"/>
      <c r="O101" s="375"/>
      <c r="P101" s="376">
        <v>1031538</v>
      </c>
      <c r="Q101" s="19">
        <f t="shared" si="9"/>
        <v>2.197439982421214E-4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274.01400000000001</v>
      </c>
      <c r="J102" s="303">
        <v>274.13299999999998</v>
      </c>
      <c r="K102" s="16"/>
      <c r="L102" s="16"/>
      <c r="M102" s="17"/>
      <c r="N102" s="16"/>
      <c r="O102" s="56"/>
      <c r="P102" s="57">
        <v>13289944</v>
      </c>
      <c r="Q102" s="19">
        <f t="shared" si="9"/>
        <v>4.3428437963013332E-4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2112.4299999999998</v>
      </c>
      <c r="J103" s="303">
        <v>2116.5949999999998</v>
      </c>
      <c r="K103" s="57"/>
      <c r="M103" s="17"/>
      <c r="N103" s="16"/>
      <c r="O103" s="56"/>
      <c r="P103" s="57">
        <v>2281690</v>
      </c>
      <c r="Q103" s="19">
        <f t="shared" si="9"/>
        <v>1.9716629663467967E-3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72.033000000000001</v>
      </c>
      <c r="J104" s="303">
        <v>72.040999999999997</v>
      </c>
      <c r="K104" s="16"/>
      <c r="L104" s="16"/>
      <c r="M104" s="17"/>
      <c r="N104" s="16"/>
      <c r="O104" s="140"/>
      <c r="P104" s="57">
        <v>1232626</v>
      </c>
      <c r="Q104" s="19">
        <f t="shared" si="9"/>
        <v>1.1106020851547993E-4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55.725999999999999</v>
      </c>
      <c r="J105" s="303">
        <v>55.749000000000002</v>
      </c>
      <c r="K105" s="16"/>
      <c r="L105" s="16"/>
      <c r="M105" s="17"/>
      <c r="N105" s="16"/>
      <c r="O105" s="140"/>
      <c r="P105" s="57">
        <v>1134400</v>
      </c>
      <c r="Q105" s="19">
        <f t="shared" si="9"/>
        <v>4.1273373290749813E-4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104.60599999999999</v>
      </c>
      <c r="J106" s="332">
        <v>104.759</v>
      </c>
      <c r="K106" s="383"/>
      <c r="L106" s="383"/>
      <c r="M106" s="17"/>
      <c r="N106" s="383"/>
      <c r="O106" s="338"/>
      <c r="P106" s="376">
        <v>982017</v>
      </c>
      <c r="Q106" s="19">
        <f t="shared" si="9"/>
        <v>1.4626312066230026E-3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11.138999999999999</v>
      </c>
      <c r="J108" s="389">
        <v>11.157999999999999</v>
      </c>
      <c r="K108" s="16"/>
      <c r="L108" s="17"/>
      <c r="M108" s="16"/>
      <c r="N108" s="88"/>
      <c r="O108" s="140"/>
      <c r="P108" s="170">
        <v>380725</v>
      </c>
      <c r="Q108" s="19">
        <f t="shared" si="9"/>
        <v>1.7057186461980544E-3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12.696</v>
      </c>
      <c r="J109" s="389">
        <v>12.718999999999999</v>
      </c>
      <c r="K109" s="16"/>
      <c r="L109" s="17"/>
      <c r="M109" s="16"/>
      <c r="N109" s="88"/>
      <c r="O109" s="140"/>
      <c r="P109" s="170">
        <v>1621379</v>
      </c>
      <c r="Q109" s="19">
        <f t="shared" si="9"/>
        <v>1.8115942028985262E-3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14.234</v>
      </c>
      <c r="J110" s="389">
        <v>14.278</v>
      </c>
      <c r="K110" s="16"/>
      <c r="L110" s="17"/>
      <c r="M110" s="16"/>
      <c r="N110" s="88"/>
      <c r="O110" s="393"/>
      <c r="P110" s="170">
        <v>44762903</v>
      </c>
      <c r="Q110" s="19">
        <f t="shared" si="9"/>
        <v>3.0911901081916876E-3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12.645</v>
      </c>
      <c r="J111" s="389">
        <v>12.677</v>
      </c>
      <c r="K111" s="16"/>
      <c r="L111" s="17"/>
      <c r="M111" s="16"/>
      <c r="N111" s="88"/>
      <c r="O111" s="140"/>
      <c r="P111" s="170">
        <v>16253519</v>
      </c>
      <c r="Q111" s="19">
        <f t="shared" si="9"/>
        <v>2.5306445235270883E-3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148.00200000000001</v>
      </c>
      <c r="J112" s="395">
        <v>148.01599999999999</v>
      </c>
      <c r="K112" s="16"/>
      <c r="L112" s="396"/>
      <c r="M112" s="16"/>
      <c r="N112" s="88"/>
      <c r="O112" s="140"/>
      <c r="P112" s="397">
        <v>148017</v>
      </c>
      <c r="Q112" s="19">
        <f t="shared" si="9"/>
        <v>9.4593316306411951E-5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8.4450000000000003</v>
      </c>
      <c r="J113" s="401">
        <v>8.4550000000000001</v>
      </c>
      <c r="K113" s="16"/>
      <c r="L113" s="17"/>
      <c r="M113" s="16"/>
      <c r="N113" s="88"/>
      <c r="O113" s="402"/>
      <c r="P113" s="170">
        <v>605508</v>
      </c>
      <c r="Q113" s="19">
        <f t="shared" si="9"/>
        <v>1.1841326228537344E-3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100.553</v>
      </c>
      <c r="J114" s="389">
        <v>100.15300000000001</v>
      </c>
      <c r="K114" s="16"/>
      <c r="L114" s="17"/>
      <c r="M114" s="16"/>
      <c r="N114" s="88"/>
      <c r="O114" s="403"/>
      <c r="P114" s="170">
        <v>170461</v>
      </c>
      <c r="Q114" s="19">
        <f t="shared" si="9"/>
        <v>-3.9780016508706006E-3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76.429000000000002</v>
      </c>
      <c r="J115" s="389">
        <v>76.748000000000005</v>
      </c>
      <c r="K115" s="16"/>
      <c r="L115" s="16"/>
      <c r="M115" s="17"/>
      <c r="N115" s="16"/>
      <c r="O115" s="140"/>
      <c r="P115" s="170">
        <v>377679</v>
      </c>
      <c r="Q115" s="19">
        <f t="shared" si="9"/>
        <v>4.1738083711680462E-3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77.361999999999995</v>
      </c>
      <c r="J116" s="401">
        <v>77.641000000000005</v>
      </c>
      <c r="K116" s="16"/>
      <c r="L116" s="16"/>
      <c r="M116" s="17"/>
      <c r="N116" s="16"/>
      <c r="O116" s="56"/>
      <c r="P116" s="170">
        <v>134165</v>
      </c>
      <c r="Q116" s="19">
        <f t="shared" si="9"/>
        <v>3.6064217574521161E-3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98.451999999999998</v>
      </c>
      <c r="J117" s="401">
        <v>98.483000000000004</v>
      </c>
      <c r="K117" s="412"/>
      <c r="L117" s="413"/>
      <c r="M117" s="412"/>
      <c r="N117" s="414"/>
      <c r="O117" s="403"/>
      <c r="P117" s="170">
        <v>2001560</v>
      </c>
      <c r="Q117" s="19">
        <f t="shared" si="9"/>
        <v>3.1487425344336236E-4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84.673000000000002</v>
      </c>
      <c r="J118" s="389">
        <v>85.05</v>
      </c>
      <c r="K118" s="16"/>
      <c r="L118" s="16"/>
      <c r="M118" s="17"/>
      <c r="N118" s="16"/>
      <c r="O118" s="140"/>
      <c r="P118" s="170">
        <v>4792937</v>
      </c>
      <c r="Q118" s="19">
        <f t="shared" si="9"/>
        <v>4.4524228502591775E-3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9.2100000000000009</v>
      </c>
      <c r="J119" s="401">
        <v>9.2430000000000003</v>
      </c>
      <c r="K119" s="412"/>
      <c r="L119" s="413"/>
      <c r="M119" s="412"/>
      <c r="N119" s="414"/>
      <c r="O119" s="403"/>
      <c r="P119" s="170">
        <v>621934</v>
      </c>
      <c r="Q119" s="19">
        <f t="shared" si="9"/>
        <v>3.583061889250757E-3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89.537999999999997</v>
      </c>
      <c r="J120" s="389">
        <v>89.587999999999994</v>
      </c>
      <c r="K120" s="419"/>
      <c r="L120" s="420"/>
      <c r="M120" s="421"/>
      <c r="N120" s="420"/>
      <c r="O120" s="422"/>
      <c r="P120" s="423">
        <v>2229043</v>
      </c>
      <c r="Q120" s="19">
        <f t="shared" si="9"/>
        <v>5.5842212245077124E-4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136.28399999999999</v>
      </c>
      <c r="J121" s="429">
        <v>136.828</v>
      </c>
      <c r="K121" s="419"/>
      <c r="L121" s="420"/>
      <c r="M121" s="421"/>
      <c r="N121" s="420"/>
      <c r="O121" s="422"/>
      <c r="P121" s="423">
        <v>65859326</v>
      </c>
      <c r="Q121" s="19">
        <f t="shared" si="9"/>
        <v>3.9916644653811978E-3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92.766000000000005</v>
      </c>
      <c r="J123" s="434">
        <v>94.16</v>
      </c>
      <c r="K123" s="251" t="s">
        <v>90</v>
      </c>
      <c r="M123" s="227">
        <f>+(J123-I123)/I123</f>
        <v>1.5027057327037827E-2</v>
      </c>
      <c r="O123" s="435" t="s">
        <v>90</v>
      </c>
      <c r="P123" s="170">
        <v>319391</v>
      </c>
      <c r="Q123" s="19">
        <f t="shared" si="9"/>
        <v>1.5027057327037827E-2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111.608</v>
      </c>
      <c r="J124" s="401">
        <v>111.815</v>
      </c>
      <c r="K124" s="226" t="s">
        <v>79</v>
      </c>
      <c r="M124" s="227" t="e">
        <f>+(#REF!-I124)/I124</f>
        <v>#REF!</v>
      </c>
      <c r="O124" s="440" t="s">
        <v>79</v>
      </c>
      <c r="P124" s="441">
        <v>751286</v>
      </c>
      <c r="Q124" s="19">
        <f t="shared" si="9"/>
        <v>1.854705755859738E-3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110.504</v>
      </c>
      <c r="J125" s="401">
        <v>111.059</v>
      </c>
      <c r="K125" s="226" t="s">
        <v>79</v>
      </c>
      <c r="M125" s="227">
        <f t="shared" ref="M125:M130" si="15">+(J125-I125)/I125</f>
        <v>5.0224426265111904E-3</v>
      </c>
      <c r="O125" s="440" t="s">
        <v>79</v>
      </c>
      <c r="P125" s="57">
        <v>350947</v>
      </c>
      <c r="Q125" s="19">
        <f t="shared" si="9"/>
        <v>5.0224426265111904E-3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182.44800000000001</v>
      </c>
      <c r="J126" s="445">
        <v>183.506</v>
      </c>
      <c r="K126" s="230" t="s">
        <v>81</v>
      </c>
      <c r="M126" s="227">
        <f t="shared" si="15"/>
        <v>5.7989125668683281E-3</v>
      </c>
      <c r="O126" s="446" t="s">
        <v>81</v>
      </c>
      <c r="P126" s="397">
        <v>2321172</v>
      </c>
      <c r="Q126" s="19">
        <f t="shared" si="9"/>
        <v>5.7989125668683281E-3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169.875</v>
      </c>
      <c r="J127" s="434">
        <v>170.68799999999999</v>
      </c>
      <c r="K127" s="88" t="s">
        <v>81</v>
      </c>
      <c r="L127" s="16"/>
      <c r="M127" s="17">
        <f t="shared" si="15"/>
        <v>4.7858719646798418E-3</v>
      </c>
      <c r="N127" s="16"/>
      <c r="O127" s="446" t="s">
        <v>81</v>
      </c>
      <c r="P127" s="170">
        <v>2544613</v>
      </c>
      <c r="Q127" s="19">
        <f t="shared" si="9"/>
        <v>4.7858719646798418E-3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162.55000000000001</v>
      </c>
      <c r="J128" s="434">
        <v>163.45099999999999</v>
      </c>
      <c r="K128" s="88" t="s">
        <v>81</v>
      </c>
      <c r="L128" s="16"/>
      <c r="M128" s="17">
        <f t="shared" si="15"/>
        <v>5.5429098738848477E-3</v>
      </c>
      <c r="N128" s="16"/>
      <c r="O128" s="447" t="s">
        <v>81</v>
      </c>
      <c r="P128" s="170">
        <v>6543117</v>
      </c>
      <c r="Q128" s="19">
        <f t="shared" si="9"/>
        <v>5.5429098738848477E-3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22.065000000000001</v>
      </c>
      <c r="J129" s="434">
        <v>22.170999999999999</v>
      </c>
      <c r="K129" s="230" t="s">
        <v>81</v>
      </c>
      <c r="M129" s="227">
        <f t="shared" si="15"/>
        <v>4.8039882166325898E-3</v>
      </c>
      <c r="O129" s="446" t="s">
        <v>81</v>
      </c>
      <c r="P129" s="170">
        <v>2837846</v>
      </c>
      <c r="Q129" s="19">
        <f t="shared" si="9"/>
        <v>4.8039882166325898E-3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133.35300000000001</v>
      </c>
      <c r="J130" s="434">
        <v>134.47</v>
      </c>
      <c r="K130" s="230" t="s">
        <v>81</v>
      </c>
      <c r="M130" s="227">
        <f t="shared" si="15"/>
        <v>8.37626450098603E-3</v>
      </c>
      <c r="O130" s="446" t="s">
        <v>81</v>
      </c>
      <c r="P130" s="170">
        <v>751149</v>
      </c>
      <c r="Q130" s="19">
        <f t="shared" si="9"/>
        <v>8.37626450098603E-3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135.21700000000001</v>
      </c>
      <c r="J131" s="449">
        <v>136.24299999999999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324259</v>
      </c>
      <c r="Q131" s="19">
        <f t="shared" si="9"/>
        <v>7.587803308755422E-3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5113.8109999999997</v>
      </c>
      <c r="J134" s="401">
        <v>5152.4449999999997</v>
      </c>
      <c r="K134" s="230"/>
      <c r="M134" s="254">
        <f t="shared" si="16"/>
        <v>7.5548353273126477E-3</v>
      </c>
      <c r="O134" s="446" t="s">
        <v>81</v>
      </c>
      <c r="P134" s="246">
        <v>30919821</v>
      </c>
      <c r="Q134" s="19">
        <f t="shared" si="9"/>
        <v>7.5548353273126477E-3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5057.6509999999998</v>
      </c>
      <c r="J135" s="467">
        <v>5123.8620000000001</v>
      </c>
      <c r="K135" s="468"/>
      <c r="L135" s="469"/>
      <c r="M135" s="470">
        <f t="shared" si="16"/>
        <v>1.309125520918708E-2</v>
      </c>
      <c r="N135" s="469"/>
      <c r="O135" s="471" t="s">
        <v>184</v>
      </c>
      <c r="P135" s="518">
        <v>4918908</v>
      </c>
      <c r="Q135" s="19">
        <f t="shared" ref="Q135:Q143" si="17">+(J135-I135)/I135</f>
        <v>1.309125520918708E-2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82.034999999999997</v>
      </c>
      <c r="J136" s="434">
        <v>83.14</v>
      </c>
      <c r="K136" s="475"/>
      <c r="L136" s="476"/>
      <c r="M136" s="477">
        <f t="shared" si="16"/>
        <v>1.3469860425428221E-2</v>
      </c>
      <c r="N136" s="476"/>
      <c r="O136" s="435" t="s">
        <v>90</v>
      </c>
      <c r="P136" s="478">
        <v>1154561</v>
      </c>
      <c r="Q136" s="19">
        <f t="shared" si="17"/>
        <v>1.3469860425428221E-2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4329.4989999999998</v>
      </c>
      <c r="J137" s="480">
        <v>4355.5950000000003</v>
      </c>
      <c r="K137" s="481"/>
      <c r="L137" s="482"/>
      <c r="M137" s="483">
        <f>+(J137-I137)/I137</f>
        <v>6.0274872450601005E-3</v>
      </c>
      <c r="N137" s="482"/>
      <c r="O137" s="471" t="s">
        <v>184</v>
      </c>
      <c r="P137" s="518">
        <v>12548468</v>
      </c>
      <c r="Q137" s="19">
        <f t="shared" si="17"/>
        <v>6.0274872450601005E-3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9.7750000000000004</v>
      </c>
      <c r="J138" s="434">
        <v>9.81</v>
      </c>
      <c r="K138" s="475"/>
      <c r="L138" s="476"/>
      <c r="M138" s="477">
        <f>+(J138-I138)/I138</f>
        <v>3.5805626598465617E-3</v>
      </c>
      <c r="N138" s="476"/>
      <c r="O138" s="471" t="s">
        <v>184</v>
      </c>
      <c r="P138" s="518">
        <v>2540456</v>
      </c>
      <c r="Q138" s="19">
        <f t="shared" si="17"/>
        <v>3.5805626598465617E-3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157.62200000000001</v>
      </c>
      <c r="J139" s="389">
        <v>158.35499999999999</v>
      </c>
      <c r="K139" s="230" t="s">
        <v>81</v>
      </c>
      <c r="M139" s="227" t="e">
        <f>+(#REF!-#REF!)/#REF!</f>
        <v>#REF!</v>
      </c>
      <c r="O139" s="231" t="s">
        <v>81</v>
      </c>
      <c r="P139" s="232">
        <v>29713757</v>
      </c>
      <c r="Q139" s="19">
        <f t="shared" si="17"/>
        <v>4.6503660656505791E-3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121.506</v>
      </c>
      <c r="J141" s="495">
        <v>122.02200000000001</v>
      </c>
      <c r="K141" s="290"/>
      <c r="L141" s="8"/>
      <c r="M141" s="496"/>
      <c r="N141" s="8"/>
      <c r="O141" s="497"/>
      <c r="P141" s="309">
        <v>4020386</v>
      </c>
      <c r="Q141" s="19">
        <f t="shared" si="17"/>
        <v>4.2467038664757732E-3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10022.857</v>
      </c>
      <c r="J143" s="495">
        <v>10130.168</v>
      </c>
      <c r="K143" s="230" t="s">
        <v>81</v>
      </c>
      <c r="M143" s="227">
        <f>+(J143-I143)/I143</f>
        <v>1.0706627860698771E-2</v>
      </c>
      <c r="O143" s="446" t="s">
        <v>81</v>
      </c>
      <c r="P143" s="518">
        <v>10171837</v>
      </c>
      <c r="Q143" s="19">
        <f t="shared" si="17"/>
        <v>1.0706627860698771E-2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</sheetData>
  <autoFilter ref="A6:S143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6"/>
  <sheetViews>
    <sheetView showWhiteSpace="0" topLeftCell="A115" zoomScale="90" zoomScaleNormal="90" zoomScaleSheetLayoutView="100" workbookViewId="0">
      <selection activeCell="P143" sqref="P143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194.864</v>
      </c>
      <c r="J6" s="15">
        <v>194.92699999999999</v>
      </c>
      <c r="K6" s="16"/>
      <c r="L6" s="16"/>
      <c r="M6" s="17"/>
      <c r="N6" s="16"/>
      <c r="O6" s="1"/>
      <c r="P6" s="18">
        <v>576150616</v>
      </c>
      <c r="Q6" s="19">
        <f>+(J6-I6)/I6</f>
        <v>3.2330240578038106E-4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133.03700000000001</v>
      </c>
      <c r="J7" s="27">
        <v>133.05500000000001</v>
      </c>
      <c r="K7" s="16"/>
      <c r="L7" s="16"/>
      <c r="M7" s="17"/>
      <c r="N7" s="16"/>
      <c r="O7" s="1"/>
      <c r="P7" s="28">
        <v>280009412</v>
      </c>
      <c r="Q7" s="19">
        <f t="shared" ref="Q7:Q70" si="0">+(J7-I7)/I7</f>
        <v>1.3530070581868714E-4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111.80200000000001</v>
      </c>
      <c r="J8" s="27">
        <v>111.815</v>
      </c>
      <c r="K8" s="16"/>
      <c r="L8" s="16"/>
      <c r="M8" s="17"/>
      <c r="N8" s="16"/>
      <c r="O8" s="1"/>
      <c r="P8" s="18">
        <v>62256548</v>
      </c>
      <c r="Q8" s="19">
        <f t="shared" si="0"/>
        <v>1.1627698967810072E-4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118.67</v>
      </c>
      <c r="J9" s="27">
        <v>118.687</v>
      </c>
      <c r="K9" s="16"/>
      <c r="L9" s="16"/>
      <c r="M9" s="17"/>
      <c r="N9" s="16"/>
      <c r="P9" s="18">
        <v>120391814</v>
      </c>
      <c r="Q9" s="19">
        <f t="shared" si="0"/>
        <v>1.4325440296617431E-4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116.51600000000001</v>
      </c>
      <c r="J10" s="27">
        <v>116.532</v>
      </c>
      <c r="K10" s="16"/>
      <c r="L10" s="16"/>
      <c r="M10" s="17"/>
      <c r="N10" s="16"/>
      <c r="O10" s="42"/>
      <c r="P10" s="43">
        <v>12514181</v>
      </c>
      <c r="Q10" s="19">
        <f t="shared" si="0"/>
        <v>1.3732019636780469E-4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113.57</v>
      </c>
      <c r="J11" s="47">
        <v>113.589</v>
      </c>
      <c r="K11" s="16"/>
      <c r="L11" s="16"/>
      <c r="M11" s="17"/>
      <c r="N11" s="16"/>
      <c r="O11" s="42"/>
      <c r="P11" s="43">
        <v>140887815</v>
      </c>
      <c r="Q11" s="19">
        <f t="shared" si="0"/>
        <v>1.6729770185793305E-4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112.441</v>
      </c>
      <c r="J12" s="27">
        <v>112.45399999999999</v>
      </c>
      <c r="K12" s="16"/>
      <c r="L12" s="17"/>
      <c r="M12" s="16"/>
      <c r="N12" s="50"/>
      <c r="O12" s="50"/>
      <c r="P12" s="51">
        <v>3549277</v>
      </c>
      <c r="Q12" s="19">
        <f t="shared" si="0"/>
        <v>1.156161898239167E-4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45.969000000000001</v>
      </c>
      <c r="J13" s="55">
        <v>45.972999999999999</v>
      </c>
      <c r="K13" s="16"/>
      <c r="L13" s="16"/>
      <c r="M13" s="17"/>
      <c r="N13" s="16"/>
      <c r="O13" s="56"/>
      <c r="P13" s="57">
        <v>35251391</v>
      </c>
      <c r="Q13" s="19">
        <f t="shared" si="0"/>
        <v>8.701516239199859E-5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32.430999999999997</v>
      </c>
      <c r="J14" s="55">
        <v>32.438000000000002</v>
      </c>
      <c r="K14" s="16"/>
      <c r="L14" s="16"/>
      <c r="M14" s="17"/>
      <c r="N14" s="16"/>
      <c r="O14" s="56"/>
      <c r="P14" s="57">
        <v>5715081</v>
      </c>
      <c r="Q14" s="19">
        <f t="shared" si="0"/>
        <v>2.1584286639341995E-4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109.74</v>
      </c>
      <c r="J15" s="55">
        <v>109.758</v>
      </c>
      <c r="K15" s="16"/>
      <c r="L15" s="17"/>
      <c r="M15" s="16"/>
      <c r="N15" s="65"/>
      <c r="O15" s="66"/>
      <c r="P15" s="67">
        <v>70448660</v>
      </c>
      <c r="Q15" s="19">
        <f t="shared" si="0"/>
        <v>1.6402405686167927E-4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17.183</v>
      </c>
      <c r="J17" s="76">
        <v>17.184999999999999</v>
      </c>
      <c r="K17" s="16"/>
      <c r="L17" s="16"/>
      <c r="M17" s="17"/>
      <c r="N17" s="16"/>
      <c r="O17" s="1"/>
      <c r="P17" s="67">
        <v>101594354</v>
      </c>
      <c r="Q17" s="19">
        <f t="shared" si="0"/>
        <v>1.1639411045794632E-4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124.181</v>
      </c>
      <c r="J18" s="55">
        <v>124.19199999999999</v>
      </c>
      <c r="K18" s="16"/>
      <c r="L18" s="16"/>
      <c r="M18" s="17"/>
      <c r="N18" s="16"/>
      <c r="O18" s="16"/>
      <c r="P18" s="83">
        <v>1983349</v>
      </c>
      <c r="Q18" s="19">
        <f t="shared" si="0"/>
        <v>8.8580378640820096E-5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</v>
      </c>
      <c r="J19" s="55">
        <v>1.17</v>
      </c>
      <c r="K19" s="51"/>
      <c r="L19" s="88"/>
      <c r="M19" s="17"/>
      <c r="N19" s="16"/>
      <c r="O19" s="36"/>
      <c r="P19" s="18">
        <v>4798965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115.96599999999999</v>
      </c>
      <c r="J20" s="94">
        <v>115.998</v>
      </c>
      <c r="K20" s="16"/>
      <c r="L20" s="16"/>
      <c r="M20" s="17"/>
      <c r="N20" s="16"/>
      <c r="O20" s="1"/>
      <c r="P20" s="95">
        <v>24518808</v>
      </c>
      <c r="Q20" s="19">
        <f t="shared" si="0"/>
        <v>2.7594294879542872E-4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11.36</v>
      </c>
      <c r="J21" s="102">
        <v>11.361000000000001</v>
      </c>
      <c r="K21" s="103"/>
      <c r="L21" s="104"/>
      <c r="M21" s="103"/>
      <c r="N21" s="105"/>
      <c r="O21" s="106"/>
      <c r="P21" s="107">
        <v>5170651</v>
      </c>
      <c r="Q21" s="19">
        <f t="shared" si="0"/>
        <v>8.8028169014192092E-5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163.03700000000001</v>
      </c>
      <c r="J22" s="55">
        <v>163.06</v>
      </c>
      <c r="P22" s="95">
        <v>77822521</v>
      </c>
      <c r="Q22" s="19">
        <f t="shared" si="0"/>
        <v>1.4107227193824797E-4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11.361000000000001</v>
      </c>
      <c r="J23" s="119">
        <v>11.362</v>
      </c>
      <c r="K23" s="16"/>
      <c r="L23" s="16"/>
      <c r="M23" s="17"/>
      <c r="N23" s="16"/>
      <c r="O23" s="16"/>
      <c r="P23" s="83">
        <v>731103</v>
      </c>
      <c r="Q23" s="19">
        <f t="shared" si="0"/>
        <v>8.8020420737562331E-5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1.798</v>
      </c>
      <c r="J25" s="125">
        <v>1.8</v>
      </c>
      <c r="K25" s="88" t="s">
        <v>48</v>
      </c>
      <c r="L25" s="16"/>
      <c r="M25" s="17">
        <f>+(J25-I25)/I25</f>
        <v>1.1123470522803123E-3</v>
      </c>
      <c r="N25" s="16"/>
      <c r="O25" s="126" t="s">
        <v>49</v>
      </c>
      <c r="P25" s="127">
        <v>4275682</v>
      </c>
      <c r="Q25" s="19">
        <f t="shared" si="0"/>
        <v>1.1123470522803123E-3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62.317999999999998</v>
      </c>
      <c r="J27" s="102">
        <v>62.325000000000003</v>
      </c>
      <c r="K27" s="16"/>
      <c r="L27" s="16"/>
      <c r="M27" s="134"/>
      <c r="N27" s="16"/>
      <c r="O27" s="16"/>
      <c r="P27" s="18">
        <v>1455535</v>
      </c>
      <c r="Q27" s="19">
        <f t="shared" si="0"/>
        <v>1.123270965051029E-4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129.68199999999999</v>
      </c>
      <c r="J28" s="55">
        <v>129.91499999999999</v>
      </c>
      <c r="K28" s="16"/>
      <c r="L28" s="16"/>
      <c r="M28" s="17"/>
      <c r="N28" s="16"/>
      <c r="O28" s="140"/>
      <c r="P28" s="57">
        <v>6188637</v>
      </c>
      <c r="Q28" s="19">
        <f t="shared" si="0"/>
        <v>1.7967027035363744E-3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105.054</v>
      </c>
      <c r="J29" s="146">
        <v>105.56100000000001</v>
      </c>
      <c r="K29" s="16"/>
      <c r="L29" s="16"/>
      <c r="M29" s="17"/>
      <c r="N29" s="16"/>
      <c r="O29" s="140"/>
      <c r="P29" s="57">
        <v>542267</v>
      </c>
      <c r="Q29" s="19">
        <f t="shared" si="0"/>
        <v>4.8260894397167643E-3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103.45699999999999</v>
      </c>
      <c r="J30" s="152">
        <v>103.47199999999999</v>
      </c>
      <c r="K30" s="16"/>
      <c r="L30" s="16"/>
      <c r="M30" s="153"/>
      <c r="N30" s="16"/>
      <c r="O30" s="154"/>
      <c r="P30" s="67">
        <v>67926607</v>
      </c>
      <c r="Q30" s="19">
        <f t="shared" si="0"/>
        <v>1.4498777269784133E-4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130.417</v>
      </c>
      <c r="J32" s="76">
        <v>130.602</v>
      </c>
      <c r="K32" s="16"/>
      <c r="L32" s="16"/>
      <c r="M32" s="17"/>
      <c r="N32" s="16"/>
      <c r="O32" s="56"/>
      <c r="P32" s="163">
        <v>1127364</v>
      </c>
      <c r="Q32" s="19">
        <f t="shared" si="0"/>
        <v>1.418526725810303E-3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501.82600000000002</v>
      </c>
      <c r="J33" s="55">
        <v>502.38400000000001</v>
      </c>
      <c r="K33" s="16"/>
      <c r="L33" s="16"/>
      <c r="M33" s="17"/>
      <c r="N33" s="16"/>
      <c r="O33" s="169"/>
      <c r="P33" s="170">
        <v>1063547</v>
      </c>
      <c r="Q33" s="19">
        <f t="shared" si="0"/>
        <v>1.1119391980487115E-3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121.14100000000001</v>
      </c>
      <c r="J34" s="55">
        <v>121.917</v>
      </c>
      <c r="K34" s="16"/>
      <c r="L34" s="16"/>
      <c r="M34" s="17"/>
      <c r="N34" s="16"/>
      <c r="O34" s="174"/>
      <c r="P34" s="170">
        <v>721142</v>
      </c>
      <c r="Q34" s="19">
        <f t="shared" si="0"/>
        <v>6.4057585788461066E-3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120.621</v>
      </c>
      <c r="J35" s="27">
        <v>120.61499999999999</v>
      </c>
      <c r="K35" s="16"/>
      <c r="L35" s="16"/>
      <c r="M35" s="17"/>
      <c r="N35" s="16"/>
      <c r="P35" s="170">
        <v>197085</v>
      </c>
      <c r="Q35" s="19">
        <f t="shared" si="0"/>
        <v>-4.9742582137440641E-5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125.479</v>
      </c>
      <c r="J36" s="27">
        <v>125.48099999999999</v>
      </c>
      <c r="K36" s="16"/>
      <c r="L36" s="16"/>
      <c r="M36" s="17"/>
      <c r="N36" s="16"/>
      <c r="O36" s="174"/>
      <c r="P36" s="170">
        <v>129120</v>
      </c>
      <c r="Q36" s="19">
        <f t="shared" si="0"/>
        <v>1.5938922050664565E-5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107.315</v>
      </c>
      <c r="J37" s="27">
        <v>107.294</v>
      </c>
      <c r="K37" s="16"/>
      <c r="L37" s="16"/>
      <c r="M37" s="17"/>
      <c r="N37" s="16"/>
      <c r="O37" s="174"/>
      <c r="P37" s="170">
        <v>122100</v>
      </c>
      <c r="Q37" s="19">
        <f t="shared" si="0"/>
        <v>-1.9568559847179607E-4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97.269000000000005</v>
      </c>
      <c r="J38" s="27">
        <v>97.283000000000001</v>
      </c>
      <c r="K38" s="16"/>
      <c r="L38" s="16"/>
      <c r="M38" s="17"/>
      <c r="N38" s="16"/>
      <c r="O38" s="140"/>
      <c r="P38" s="186">
        <v>130068</v>
      </c>
      <c r="Q38" s="19">
        <f t="shared" si="0"/>
        <v>1.4393074874827328E-4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166.727</v>
      </c>
      <c r="J39" s="27">
        <v>166.155</v>
      </c>
      <c r="K39" s="16"/>
      <c r="L39" s="16"/>
      <c r="M39" s="17"/>
      <c r="N39" s="16"/>
      <c r="O39" s="140"/>
      <c r="P39" s="170">
        <v>527876</v>
      </c>
      <c r="Q39" s="19">
        <f t="shared" si="0"/>
        <v>-3.4307580655802764E-3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89.953000000000003</v>
      </c>
      <c r="J40" s="27">
        <v>90.742000000000004</v>
      </c>
      <c r="K40" s="16"/>
      <c r="L40" s="17"/>
      <c r="M40" s="16"/>
      <c r="N40" s="189"/>
      <c r="O40" s="189"/>
      <c r="P40" s="190">
        <v>945168</v>
      </c>
      <c r="Q40" s="19">
        <f t="shared" si="0"/>
        <v>8.7712472068747181E-3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119.994</v>
      </c>
      <c r="J41" s="55">
        <v>120.101</v>
      </c>
      <c r="K41" s="16"/>
      <c r="L41" s="17"/>
      <c r="M41" s="16"/>
      <c r="N41" s="65"/>
      <c r="O41" s="65"/>
      <c r="P41" s="190">
        <v>39229348</v>
      </c>
      <c r="Q41" s="19">
        <f t="shared" si="0"/>
        <v>8.9171125222927241E-4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156.55500000000001</v>
      </c>
      <c r="J42" s="27">
        <v>157.46</v>
      </c>
      <c r="K42" s="16"/>
      <c r="L42" s="16"/>
      <c r="M42" s="17"/>
      <c r="N42" s="16"/>
      <c r="O42" s="195"/>
      <c r="P42" s="170">
        <v>632046</v>
      </c>
      <c r="Q42" s="19">
        <f t="shared" si="0"/>
        <v>5.7807160422854659E-3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141.36799999999999</v>
      </c>
      <c r="J43" s="27">
        <v>141.84800000000001</v>
      </c>
      <c r="K43" s="16"/>
      <c r="L43" s="16"/>
      <c r="M43" s="17"/>
      <c r="N43" s="16"/>
      <c r="O43" s="195"/>
      <c r="P43" s="170">
        <v>569379</v>
      </c>
      <c r="Q43" s="19">
        <f t="shared" si="0"/>
        <v>3.3953935827062574E-3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92.275000000000006</v>
      </c>
      <c r="J44" s="27">
        <v>92.436999999999998</v>
      </c>
      <c r="K44" s="16"/>
      <c r="L44" s="16"/>
      <c r="M44" s="17"/>
      <c r="N44" s="16"/>
      <c r="O44" s="204"/>
      <c r="P44" s="205">
        <v>164353</v>
      </c>
      <c r="Q44" s="19">
        <f t="shared" si="0"/>
        <v>1.755621782714624E-3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20.628</v>
      </c>
      <c r="J45" s="211">
        <v>20.741</v>
      </c>
      <c r="K45" s="16"/>
      <c r="L45" s="17"/>
      <c r="M45" s="16"/>
      <c r="N45" s="65"/>
      <c r="O45" s="65"/>
      <c r="P45" s="212">
        <v>41316598</v>
      </c>
      <c r="Q45" s="19">
        <f t="shared" si="0"/>
        <v>5.4779910800852993E-3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88.751999999999995</v>
      </c>
      <c r="J46" s="211">
        <v>88.777000000000001</v>
      </c>
      <c r="K46" s="16"/>
      <c r="L46" s="17"/>
      <c r="M46" s="16"/>
      <c r="N46" s="65"/>
      <c r="O46" s="65"/>
      <c r="P46" s="212">
        <v>337353</v>
      </c>
      <c r="Q46" s="19">
        <f t="shared" si="0"/>
        <v>2.8168379304134762E-4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2097.5720000000001</v>
      </c>
      <c r="J48" s="225">
        <v>2101.23</v>
      </c>
      <c r="K48" s="226" t="s">
        <v>79</v>
      </c>
      <c r="M48" s="227">
        <f t="shared" ref="M48" si="4">+(J48-I48)/I48</f>
        <v>1.7439210668334158E-3</v>
      </c>
      <c r="O48" s="228" t="s">
        <v>79</v>
      </c>
      <c r="P48" s="95">
        <v>9407209</v>
      </c>
      <c r="Q48" s="19">
        <f t="shared" si="0"/>
        <v>1.7439210668334158E-3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121.193</v>
      </c>
      <c r="J49" s="27">
        <v>121.16800000000001</v>
      </c>
      <c r="K49" s="230" t="s">
        <v>81</v>
      </c>
      <c r="M49" s="227" t="e">
        <f>+(#REF!-#REF!)/#REF!</f>
        <v>#REF!</v>
      </c>
      <c r="O49" s="231" t="s">
        <v>81</v>
      </c>
      <c r="P49" s="232">
        <v>60584220</v>
      </c>
      <c r="Q49" s="19">
        <f t="shared" si="0"/>
        <v>-2.0628254107078357E-4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186.154</v>
      </c>
      <c r="J50" s="27">
        <v>188.31800000000001</v>
      </c>
      <c r="K50" s="230" t="s">
        <v>81</v>
      </c>
      <c r="M50" s="227" t="e">
        <f>+(#REF!-#REF!)/#REF!</f>
        <v>#REF!</v>
      </c>
      <c r="O50" s="231" t="s">
        <v>81</v>
      </c>
      <c r="P50" s="232">
        <v>1964726</v>
      </c>
      <c r="Q50" s="19">
        <f t="shared" si="0"/>
        <v>1.1624783781170513E-2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16.407</v>
      </c>
      <c r="J51" s="27">
        <v>16.538</v>
      </c>
      <c r="K51" s="230" t="s">
        <v>81</v>
      </c>
      <c r="M51" s="227" t="e">
        <f>+(#REF!-#REF!)/#REF!</f>
        <v>#REF!</v>
      </c>
      <c r="O51" s="231" t="s">
        <v>81</v>
      </c>
      <c r="P51" s="193">
        <v>4708109</v>
      </c>
      <c r="Q51" s="19">
        <f t="shared" si="0"/>
        <v>7.9843969037606041E-3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2.718</v>
      </c>
      <c r="J52" s="102">
        <v>2.7389999999999999</v>
      </c>
      <c r="K52" s="230"/>
      <c r="M52" s="227">
        <f t="shared" ref="M52:M53" si="6">+(J52-I52)/I52</f>
        <v>7.7262693156732549E-3</v>
      </c>
      <c r="O52" s="235" t="s">
        <v>48</v>
      </c>
      <c r="P52" s="232">
        <v>10112590</v>
      </c>
      <c r="Q52" s="19">
        <f t="shared" si="0"/>
        <v>7.7262693156732549E-3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2.452</v>
      </c>
      <c r="J53" s="27">
        <v>2.464</v>
      </c>
      <c r="K53" s="236" t="s">
        <v>48</v>
      </c>
      <c r="M53" s="227">
        <f t="shared" si="6"/>
        <v>4.893964110929858E-3</v>
      </c>
      <c r="O53" s="237" t="s">
        <v>48</v>
      </c>
      <c r="P53" s="238">
        <v>9200098</v>
      </c>
      <c r="Q53" s="19">
        <f t="shared" si="0"/>
        <v>4.893964110929858E-3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65.984999999999999</v>
      </c>
      <c r="J54" s="244">
        <v>65.787999999999997</v>
      </c>
      <c r="K54" s="230" t="s">
        <v>81</v>
      </c>
      <c r="M54" s="227">
        <f>+(J54-I54)/I54</f>
        <v>-2.9855270137152798E-3</v>
      </c>
      <c r="O54" s="245" t="s">
        <v>88</v>
      </c>
      <c r="P54" s="246">
        <v>65788</v>
      </c>
      <c r="Q54" s="19">
        <f t="shared" si="0"/>
        <v>-2.9855270137152798E-3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1.1459999999999999</v>
      </c>
      <c r="J55" s="250">
        <v>1.167</v>
      </c>
      <c r="K55" s="251" t="s">
        <v>90</v>
      </c>
      <c r="M55" s="227" t="e">
        <f>+(#REF!-I55)/I55</f>
        <v>#REF!</v>
      </c>
      <c r="O55" s="252" t="s">
        <v>90</v>
      </c>
      <c r="P55" s="238">
        <v>2205064</v>
      </c>
      <c r="Q55" s="19">
        <f t="shared" si="0"/>
        <v>1.8324607329843045E-2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</v>
      </c>
      <c r="J56" s="250">
        <v>1.2589999999999999</v>
      </c>
      <c r="K56" s="251"/>
      <c r="M56" s="254">
        <f t="shared" ref="M56:M63" si="7">+(J56-I56)/I56</f>
        <v>7.9491255961835442E-4</v>
      </c>
      <c r="O56" s="252" t="s">
        <v>90</v>
      </c>
      <c r="P56" s="238">
        <v>767368</v>
      </c>
      <c r="Q56" s="19">
        <f t="shared" si="0"/>
        <v>7.9491255961835442E-4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1.1659999999999999</v>
      </c>
      <c r="J57" s="211">
        <v>1.1739999999999999</v>
      </c>
      <c r="K57" s="251"/>
      <c r="M57" s="254">
        <f t="shared" si="7"/>
        <v>6.8610634648370566E-3</v>
      </c>
      <c r="O57" s="252" t="s">
        <v>90</v>
      </c>
      <c r="P57" s="57">
        <v>697452</v>
      </c>
      <c r="Q57" s="19">
        <f t="shared" si="0"/>
        <v>6.8610634648370566E-3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1.1240000000000001</v>
      </c>
      <c r="J58" s="55">
        <v>1.133</v>
      </c>
      <c r="K58" s="251"/>
      <c r="M58" s="254">
        <f t="shared" si="7"/>
        <v>8.0071174377223282E-3</v>
      </c>
      <c r="O58" s="252" t="s">
        <v>90</v>
      </c>
      <c r="P58" s="57">
        <v>670702</v>
      </c>
      <c r="Q58" s="19">
        <f t="shared" si="0"/>
        <v>8.0071174377223282E-3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110.018</v>
      </c>
      <c r="J59" s="102">
        <v>110.91200000000001</v>
      </c>
      <c r="K59" s="251"/>
      <c r="M59" s="254">
        <f t="shared" si="7"/>
        <v>8.1259430275046392E-3</v>
      </c>
      <c r="O59" s="258" t="s">
        <v>81</v>
      </c>
      <c r="P59" s="238">
        <v>16042258</v>
      </c>
      <c r="Q59" s="19">
        <f t="shared" si="0"/>
        <v>8.1259430275046392E-3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130.06200000000001</v>
      </c>
      <c r="J60" s="264">
        <v>130.51499999999999</v>
      </c>
      <c r="K60" s="251"/>
      <c r="M60" s="254">
        <f t="shared" si="7"/>
        <v>3.4829542833415949E-3</v>
      </c>
      <c r="O60" s="258" t="s">
        <v>81</v>
      </c>
      <c r="P60" s="238">
        <v>98800</v>
      </c>
      <c r="Q60" s="19">
        <f t="shared" si="0"/>
        <v>3.4829542833415949E-3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1075.597</v>
      </c>
      <c r="J61" s="27">
        <v>1085.248</v>
      </c>
      <c r="K61" s="251"/>
      <c r="M61" s="254" t="e">
        <f>+(I61-#REF!)/#REF!</f>
        <v>#REF!</v>
      </c>
      <c r="O61" s="228" t="s">
        <v>79</v>
      </c>
      <c r="P61" s="238">
        <v>5426240</v>
      </c>
      <c r="Q61" s="19">
        <f t="shared" si="0"/>
        <v>8.972691444844182E-3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12.234999999999999</v>
      </c>
      <c r="J62" s="264">
        <v>12.313000000000001</v>
      </c>
      <c r="K62" s="251"/>
      <c r="M62" s="254">
        <f t="shared" ref="M62" si="8">+(J62-I62)/I62</f>
        <v>6.3751532488762717E-3</v>
      </c>
      <c r="O62" s="258" t="s">
        <v>81</v>
      </c>
      <c r="P62" s="267">
        <v>6318213</v>
      </c>
      <c r="Q62" s="19">
        <f t="shared" si="0"/>
        <v>6.3751532488762717E-3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9.3620000000000001</v>
      </c>
      <c r="J63" s="274">
        <v>9.4629999999999992</v>
      </c>
      <c r="K63" s="275"/>
      <c r="L63" s="276"/>
      <c r="M63" s="277">
        <f t="shared" si="7"/>
        <v>1.0788293099764911E-2</v>
      </c>
      <c r="N63" s="276"/>
      <c r="O63" s="278" t="s">
        <v>81</v>
      </c>
      <c r="P63" s="267">
        <v>24992827</v>
      </c>
      <c r="Q63" s="19">
        <f t="shared" si="0"/>
        <v>1.0788293099764911E-2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81.424000000000007</v>
      </c>
      <c r="J65" s="288">
        <v>81.817999999999998</v>
      </c>
      <c r="K65" s="16"/>
      <c r="L65" s="16"/>
      <c r="M65" s="17"/>
      <c r="N65" s="16"/>
      <c r="O65" s="140"/>
      <c r="P65" s="289">
        <v>8238487</v>
      </c>
      <c r="Q65" s="19">
        <f t="shared" si="0"/>
        <v>4.8388681469835821E-3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107.35899999999999</v>
      </c>
      <c r="J71" s="297">
        <v>107.372</v>
      </c>
      <c r="K71" s="16"/>
      <c r="L71" s="17"/>
      <c r="M71" s="16"/>
      <c r="N71" s="298"/>
      <c r="O71" s="298"/>
      <c r="P71" s="238">
        <v>71638634</v>
      </c>
      <c r="Q71" s="19">
        <f t="shared" ref="Q71:Q134" si="9">+(J71-I71)/I71</f>
        <v>1.2108905634371809E-4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99.24</v>
      </c>
      <c r="J72" s="303">
        <v>99.248000000000005</v>
      </c>
      <c r="K72" s="16"/>
      <c r="L72" s="17"/>
      <c r="M72" s="16"/>
      <c r="N72" s="304"/>
      <c r="O72" s="304"/>
      <c r="P72" s="51">
        <v>73458936</v>
      </c>
      <c r="Q72" s="19">
        <f t="shared" si="9"/>
        <v>8.0612656187119893E-5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105.623</v>
      </c>
      <c r="J73" s="303">
        <v>105.637</v>
      </c>
      <c r="K73" s="16"/>
      <c r="L73" s="17"/>
      <c r="M73" s="16"/>
      <c r="N73" s="304"/>
      <c r="O73" s="304"/>
      <c r="P73" s="51">
        <v>47879388</v>
      </c>
      <c r="Q73" s="19">
        <f t="shared" si="9"/>
        <v>1.3254688846175354E-4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102.797</v>
      </c>
      <c r="J74" s="303">
        <v>102.812</v>
      </c>
      <c r="K74" s="16"/>
      <c r="L74" s="17"/>
      <c r="M74" s="16"/>
      <c r="N74" s="307"/>
      <c r="O74" s="307"/>
      <c r="P74" s="51">
        <v>139101983</v>
      </c>
      <c r="Q74" s="19">
        <f t="shared" si="9"/>
        <v>1.4591865521367908E-4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104.31699999999999</v>
      </c>
      <c r="J75" s="303">
        <v>104.337</v>
      </c>
      <c r="K75" s="16"/>
      <c r="L75" s="17"/>
      <c r="M75" s="16"/>
      <c r="N75" s="65"/>
      <c r="O75" s="65"/>
      <c r="P75" s="51">
        <v>113181697</v>
      </c>
      <c r="Q75" s="19">
        <f t="shared" si="9"/>
        <v>1.9172330492642841E-4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107.348</v>
      </c>
      <c r="J76" s="303">
        <v>107.364</v>
      </c>
      <c r="K76" s="16"/>
      <c r="L76" s="17"/>
      <c r="M76" s="16"/>
      <c r="N76" s="50"/>
      <c r="O76" s="50"/>
      <c r="P76" s="51">
        <v>43675103</v>
      </c>
      <c r="Q76" s="19">
        <f t="shared" si="9"/>
        <v>1.4904795617995067E-4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104.13</v>
      </c>
      <c r="J77" s="303">
        <v>104.14400000000001</v>
      </c>
      <c r="K77" s="16"/>
      <c r="L77" s="17"/>
      <c r="M77" s="16"/>
      <c r="N77" s="65"/>
      <c r="O77" s="65"/>
      <c r="P77" s="51">
        <v>299866853</v>
      </c>
      <c r="Q77" s="19">
        <f t="shared" si="9"/>
        <v>1.344473254586575E-4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101.39</v>
      </c>
      <c r="J78" s="303">
        <v>101.40300000000001</v>
      </c>
      <c r="K78" s="16"/>
      <c r="L78" s="17"/>
      <c r="M78" s="16"/>
      <c r="N78" s="298"/>
      <c r="O78" s="298"/>
      <c r="P78" s="309">
        <v>163204805</v>
      </c>
      <c r="Q78" s="19">
        <f t="shared" si="9"/>
        <v>1.2821777295596439E-4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102.208</v>
      </c>
      <c r="J79" s="303">
        <v>102.215</v>
      </c>
      <c r="K79" s="16"/>
      <c r="L79" s="17"/>
      <c r="M79" s="16"/>
      <c r="N79" s="298"/>
      <c r="O79" s="298"/>
      <c r="P79" s="309">
        <v>2300245</v>
      </c>
      <c r="Q79" s="19">
        <f t="shared" si="9"/>
        <v>6.8487789605559278E-5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104.98399999999999</v>
      </c>
      <c r="J80" s="303">
        <v>105.01</v>
      </c>
      <c r="K80" s="16"/>
      <c r="L80" s="17"/>
      <c r="M80" s="16"/>
      <c r="N80" s="42"/>
      <c r="O80" s="42"/>
      <c r="P80" s="43">
        <v>23031532</v>
      </c>
      <c r="Q80" s="19">
        <f t="shared" si="9"/>
        <v>2.4765678579603047E-4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106.834</v>
      </c>
      <c r="J81" s="303">
        <v>106.848</v>
      </c>
      <c r="K81" s="16"/>
      <c r="L81" s="17"/>
      <c r="M81" s="16"/>
      <c r="N81" s="50"/>
      <c r="O81" s="50"/>
      <c r="P81" s="267">
        <v>71069571</v>
      </c>
      <c r="Q81" s="19">
        <f t="shared" si="9"/>
        <v>1.3104442405971687E-4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104.06100000000001</v>
      </c>
      <c r="J82" s="303">
        <v>104.072</v>
      </c>
      <c r="K82" s="8"/>
      <c r="L82" s="311"/>
      <c r="M82" s="8"/>
      <c r="N82" s="312"/>
      <c r="O82" s="312"/>
      <c r="P82" s="309">
        <v>101614284</v>
      </c>
      <c r="Q82" s="19">
        <f t="shared" si="9"/>
        <v>1.0570722941347554E-4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103.34699999999999</v>
      </c>
      <c r="J83" s="303">
        <v>103.35599999999999</v>
      </c>
      <c r="K83" s="16"/>
      <c r="L83" s="17"/>
      <c r="M83" s="16"/>
      <c r="N83" s="65"/>
      <c r="O83" s="65"/>
      <c r="P83" s="193">
        <v>13913319</v>
      </c>
      <c r="Q83" s="19">
        <f t="shared" si="9"/>
        <v>8.7085256466083597E-5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102.977</v>
      </c>
      <c r="J84" s="303">
        <v>102.991</v>
      </c>
      <c r="K84" s="16"/>
      <c r="L84" s="17"/>
      <c r="M84" s="16"/>
      <c r="N84" s="189"/>
      <c r="O84" s="189"/>
      <c r="P84" s="193">
        <v>486346644</v>
      </c>
      <c r="Q84" s="19">
        <f t="shared" si="9"/>
        <v>1.3595268846437354E-4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</v>
      </c>
      <c r="J85" s="303">
        <v>103.011</v>
      </c>
      <c r="K85" s="16"/>
      <c r="L85" s="17"/>
      <c r="M85" s="16"/>
      <c r="N85" s="50"/>
      <c r="O85" s="50"/>
      <c r="P85" s="193">
        <v>7009279</v>
      </c>
      <c r="Q85" s="19">
        <f t="shared" si="9"/>
        <v>1.0679611650481243E-4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102.14</v>
      </c>
      <c r="J86" s="303">
        <v>102.14700000000001</v>
      </c>
      <c r="K86" s="16"/>
      <c r="L86" s="17"/>
      <c r="M86" s="16"/>
      <c r="N86" s="189"/>
      <c r="O86" s="189"/>
      <c r="P86" s="190">
        <v>96487145</v>
      </c>
      <c r="Q86" s="19">
        <f t="shared" si="9"/>
        <v>6.8533385549295102E-5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105.26600000000001</v>
      </c>
      <c r="J87" s="322">
        <v>105.279</v>
      </c>
      <c r="K87" s="16"/>
      <c r="L87" s="17"/>
      <c r="M87" s="16"/>
      <c r="N87" s="65"/>
      <c r="O87" s="189"/>
      <c r="P87" s="193">
        <v>1893229</v>
      </c>
      <c r="Q87" s="19">
        <f t="shared" si="9"/>
        <v>1.2349666558994374E-4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102.322</v>
      </c>
      <c r="J88" s="303">
        <v>102.336</v>
      </c>
      <c r="K88" s="16"/>
      <c r="L88" s="17"/>
      <c r="M88" s="16"/>
      <c r="N88" s="50"/>
      <c r="O88" s="50"/>
      <c r="P88" s="323">
        <v>241620404</v>
      </c>
      <c r="Q88" s="19">
        <f t="shared" si="9"/>
        <v>1.3682297062211248E-4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101.899</v>
      </c>
      <c r="J89" s="303">
        <v>101.90900000000001</v>
      </c>
      <c r="K89" s="16"/>
      <c r="L89" s="17"/>
      <c r="M89" s="16"/>
      <c r="N89" s="50"/>
      <c r="O89" s="50"/>
      <c r="P89" s="323">
        <v>7092215</v>
      </c>
      <c r="Q89" s="19">
        <f t="shared" si="9"/>
        <v>9.8136389954809326E-5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105.372</v>
      </c>
      <c r="J90" s="327">
        <v>105.38200000000001</v>
      </c>
      <c r="K90" s="16"/>
      <c r="L90" s="17"/>
      <c r="M90" s="16"/>
      <c r="N90" s="65"/>
      <c r="O90" s="65"/>
      <c r="P90" s="323">
        <v>29193791</v>
      </c>
      <c r="Q90" s="19">
        <f t="shared" si="9"/>
        <v>9.4901871464953834E-5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101.58199999999999</v>
      </c>
      <c r="J91" s="332">
        <v>101.593</v>
      </c>
      <c r="K91" s="16"/>
      <c r="L91" s="17"/>
      <c r="M91" s="16"/>
      <c r="N91" s="50"/>
      <c r="O91" s="50"/>
      <c r="P91" s="323">
        <v>83673858</v>
      </c>
      <c r="Q91" s="19">
        <f t="shared" si="9"/>
        <v>1.0828690122275494E-4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105.508</v>
      </c>
      <c r="J93" s="337">
        <v>105.52200000000001</v>
      </c>
      <c r="L93" s="227"/>
      <c r="M93" s="1"/>
      <c r="N93" s="338"/>
      <c r="O93" s="338"/>
      <c r="P93" s="339">
        <v>2350092</v>
      </c>
      <c r="Q93" s="19">
        <f t="shared" si="9"/>
        <v>1.3269135989697468E-4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103.402</v>
      </c>
      <c r="J94" s="303">
        <v>103.416</v>
      </c>
      <c r="K94" s="16"/>
      <c r="L94" s="17"/>
      <c r="M94" s="16"/>
      <c r="N94" s="50"/>
      <c r="O94" s="50"/>
      <c r="P94" s="193">
        <v>6964177</v>
      </c>
      <c r="Q94" s="19">
        <f t="shared" si="9"/>
        <v>1.3539389953768586E-4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105.178</v>
      </c>
      <c r="J95" s="350">
        <v>105.193</v>
      </c>
      <c r="K95" s="16"/>
      <c r="L95" s="17"/>
      <c r="M95" s="16"/>
      <c r="N95" s="50"/>
      <c r="O95" s="50"/>
      <c r="P95" s="193">
        <v>3773170</v>
      </c>
      <c r="Q95" s="19">
        <f t="shared" si="9"/>
        <v>1.4261537583905919E-4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107.839</v>
      </c>
      <c r="J97" s="358">
        <v>108.05</v>
      </c>
      <c r="K97" s="16"/>
      <c r="L97" s="17"/>
      <c r="M97" s="16"/>
      <c r="N97" s="359"/>
      <c r="O97" s="360" t="s">
        <v>79</v>
      </c>
      <c r="P97" s="95">
        <v>9519130</v>
      </c>
      <c r="Q97" s="19">
        <f t="shared" si="9"/>
        <v>1.9566205176234806E-3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57.594999999999999</v>
      </c>
      <c r="J99" s="297">
        <v>57.606999999999999</v>
      </c>
      <c r="K99" s="16"/>
      <c r="L99" s="16"/>
      <c r="M99" s="17"/>
      <c r="N99" s="16"/>
      <c r="O99" s="140"/>
      <c r="P99" s="57">
        <v>5293822</v>
      </c>
      <c r="Q99" s="19">
        <f t="shared" si="9"/>
        <v>2.0835141939405251E-4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87.234999999999999</v>
      </c>
      <c r="J100" s="303">
        <v>87.471999999999994</v>
      </c>
      <c r="K100" s="16"/>
      <c r="L100" s="16"/>
      <c r="M100" s="17"/>
      <c r="N100" s="16"/>
      <c r="O100" s="373"/>
      <c r="P100" s="57">
        <v>2038801</v>
      </c>
      <c r="Q100" s="19">
        <f t="shared" si="9"/>
        <v>2.7167994497620768E-3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18.207000000000001</v>
      </c>
      <c r="J101" s="303">
        <v>18.23</v>
      </c>
      <c r="K101" s="303"/>
      <c r="L101" s="303"/>
      <c r="M101" s="303"/>
      <c r="N101" s="374"/>
      <c r="O101" s="375"/>
      <c r="P101" s="376">
        <v>1032819</v>
      </c>
      <c r="Q101" s="19">
        <f t="shared" si="9"/>
        <v>1.2632503981984779E-3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274.13299999999998</v>
      </c>
      <c r="J102" s="303">
        <v>274.661</v>
      </c>
      <c r="K102" s="16"/>
      <c r="L102" s="16"/>
      <c r="M102" s="17"/>
      <c r="N102" s="16"/>
      <c r="O102" s="56"/>
      <c r="P102" s="57">
        <v>13315561</v>
      </c>
      <c r="Q102" s="19">
        <f t="shared" si="9"/>
        <v>1.9260723809246608E-3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2116.5949999999998</v>
      </c>
      <c r="J103" s="303">
        <v>2120.16</v>
      </c>
      <c r="K103" s="57"/>
      <c r="M103" s="17"/>
      <c r="N103" s="16"/>
      <c r="O103" s="56"/>
      <c r="P103" s="57">
        <v>2285532</v>
      </c>
      <c r="Q103" s="19">
        <f t="shared" si="9"/>
        <v>1.6843089962888767E-3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72.040999999999997</v>
      </c>
      <c r="J104" s="303">
        <v>72.137</v>
      </c>
      <c r="K104" s="16"/>
      <c r="L104" s="16"/>
      <c r="M104" s="17"/>
      <c r="N104" s="16"/>
      <c r="O104" s="140"/>
      <c r="P104" s="57">
        <v>1234265</v>
      </c>
      <c r="Q104" s="19">
        <f t="shared" si="9"/>
        <v>1.3325745061840292E-3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55.749000000000002</v>
      </c>
      <c r="J105" s="303">
        <v>55.755000000000003</v>
      </c>
      <c r="K105" s="16"/>
      <c r="L105" s="16"/>
      <c r="M105" s="17"/>
      <c r="N105" s="16"/>
      <c r="O105" s="140"/>
      <c r="P105" s="57">
        <v>1134517</v>
      </c>
      <c r="Q105" s="19">
        <f t="shared" si="9"/>
        <v>1.0762524888339211E-4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104.759</v>
      </c>
      <c r="J106" s="332">
        <v>105.042</v>
      </c>
      <c r="K106" s="383"/>
      <c r="L106" s="383"/>
      <c r="M106" s="17"/>
      <c r="N106" s="383"/>
      <c r="O106" s="338"/>
      <c r="P106" s="376">
        <v>984672</v>
      </c>
      <c r="Q106" s="19">
        <f t="shared" si="9"/>
        <v>2.7014385398867998E-3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11.157999999999999</v>
      </c>
      <c r="J108" s="389">
        <v>11.19</v>
      </c>
      <c r="K108" s="16"/>
      <c r="L108" s="17"/>
      <c r="M108" s="16"/>
      <c r="N108" s="88"/>
      <c r="O108" s="140"/>
      <c r="P108" s="170">
        <v>381827</v>
      </c>
      <c r="Q108" s="19">
        <f t="shared" si="9"/>
        <v>2.8678974726653551E-3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12.718999999999999</v>
      </c>
      <c r="J109" s="389">
        <v>12.788</v>
      </c>
      <c r="K109" s="16"/>
      <c r="L109" s="17"/>
      <c r="M109" s="16"/>
      <c r="N109" s="88"/>
      <c r="O109" s="140"/>
      <c r="P109" s="170">
        <v>1630121</v>
      </c>
      <c r="Q109" s="19">
        <f t="shared" si="9"/>
        <v>5.4249547920434656E-3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14.278</v>
      </c>
      <c r="J110" s="389">
        <v>14.363</v>
      </c>
      <c r="K110" s="16"/>
      <c r="L110" s="17"/>
      <c r="M110" s="16"/>
      <c r="N110" s="88"/>
      <c r="O110" s="393"/>
      <c r="P110" s="170">
        <v>45015027</v>
      </c>
      <c r="Q110" s="19">
        <f t="shared" si="9"/>
        <v>5.9532147359573524E-3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12.677</v>
      </c>
      <c r="J111" s="389">
        <v>12.773999999999999</v>
      </c>
      <c r="K111" s="16"/>
      <c r="L111" s="17"/>
      <c r="M111" s="16"/>
      <c r="N111" s="88"/>
      <c r="O111" s="140"/>
      <c r="P111" s="170">
        <v>16377030</v>
      </c>
      <c r="Q111" s="19">
        <f t="shared" si="9"/>
        <v>7.6516525991953566E-3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148.01599999999999</v>
      </c>
      <c r="J112" s="395">
        <v>148.02699999999999</v>
      </c>
      <c r="K112" s="16"/>
      <c r="L112" s="396"/>
      <c r="M112" s="16"/>
      <c r="N112" s="88"/>
      <c r="O112" s="140"/>
      <c r="P112" s="397">
        <v>148028</v>
      </c>
      <c r="Q112" s="19">
        <f t="shared" si="9"/>
        <v>7.4316290130767485E-5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8.4550000000000001</v>
      </c>
      <c r="J113" s="401">
        <v>8.5060000000000002</v>
      </c>
      <c r="K113" s="16"/>
      <c r="L113" s="17"/>
      <c r="M113" s="16"/>
      <c r="N113" s="88"/>
      <c r="O113" s="402"/>
      <c r="P113" s="170">
        <v>609149</v>
      </c>
      <c r="Q113" s="19">
        <f t="shared" si="9"/>
        <v>6.0319337670017925E-3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100.15300000000001</v>
      </c>
      <c r="J114" s="389">
        <v>100.44199999999999</v>
      </c>
      <c r="K114" s="16"/>
      <c r="L114" s="17"/>
      <c r="M114" s="16"/>
      <c r="N114" s="88"/>
      <c r="O114" s="403"/>
      <c r="P114" s="170">
        <v>170954</v>
      </c>
      <c r="Q114" s="19">
        <f t="shared" si="9"/>
        <v>2.8855850548659277E-3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76.748000000000005</v>
      </c>
      <c r="J115" s="389">
        <v>76.457999999999998</v>
      </c>
      <c r="K115" s="16"/>
      <c r="L115" s="16"/>
      <c r="M115" s="17"/>
      <c r="N115" s="16"/>
      <c r="O115" s="140"/>
      <c r="P115" s="170">
        <v>376252</v>
      </c>
      <c r="Q115" s="19">
        <f t="shared" si="9"/>
        <v>-3.778600093813601E-3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77.641000000000005</v>
      </c>
      <c r="J116" s="401">
        <v>77.313000000000002</v>
      </c>
      <c r="K116" s="16"/>
      <c r="L116" s="16"/>
      <c r="M116" s="17"/>
      <c r="N116" s="16"/>
      <c r="O116" s="56"/>
      <c r="P116" s="170">
        <v>133598</v>
      </c>
      <c r="Q116" s="19">
        <f t="shared" si="9"/>
        <v>-4.2245720688811701E-3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98.483000000000004</v>
      </c>
      <c r="J117" s="401">
        <v>98.596000000000004</v>
      </c>
      <c r="K117" s="412"/>
      <c r="L117" s="413"/>
      <c r="M117" s="412"/>
      <c r="N117" s="414"/>
      <c r="O117" s="403"/>
      <c r="P117" s="170">
        <v>2003858</v>
      </c>
      <c r="Q117" s="19">
        <f t="shared" si="9"/>
        <v>1.1474061513154507E-3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85.05</v>
      </c>
      <c r="J118" s="389">
        <v>85.447999999999993</v>
      </c>
      <c r="K118" s="16"/>
      <c r="L118" s="16"/>
      <c r="M118" s="17"/>
      <c r="N118" s="16"/>
      <c r="O118" s="140"/>
      <c r="P118" s="170">
        <v>4815355</v>
      </c>
      <c r="Q118" s="19">
        <f t="shared" si="9"/>
        <v>4.6796002351557455E-3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9.2430000000000003</v>
      </c>
      <c r="J119" s="401">
        <v>9.2929999999999993</v>
      </c>
      <c r="K119" s="412"/>
      <c r="L119" s="413"/>
      <c r="M119" s="412"/>
      <c r="N119" s="414"/>
      <c r="O119" s="403"/>
      <c r="P119" s="170">
        <v>625254</v>
      </c>
      <c r="Q119" s="19">
        <f t="shared" si="9"/>
        <v>5.4094990803850405E-3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89.587999999999994</v>
      </c>
      <c r="J120" s="389">
        <v>90.180999999999997</v>
      </c>
      <c r="K120" s="419"/>
      <c r="L120" s="420"/>
      <c r="M120" s="421"/>
      <c r="N120" s="420"/>
      <c r="O120" s="422"/>
      <c r="P120" s="423">
        <v>2243804</v>
      </c>
      <c r="Q120" s="19">
        <f t="shared" si="9"/>
        <v>6.6191900700987138E-3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136.828</v>
      </c>
      <c r="J121" s="429">
        <v>137.642</v>
      </c>
      <c r="K121" s="419"/>
      <c r="L121" s="420"/>
      <c r="M121" s="421"/>
      <c r="N121" s="420"/>
      <c r="O121" s="422"/>
      <c r="P121" s="423">
        <v>66211677</v>
      </c>
      <c r="Q121" s="19">
        <f t="shared" si="9"/>
        <v>5.9490747507819517E-3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94.16</v>
      </c>
      <c r="J123" s="434">
        <v>95.844999999999999</v>
      </c>
      <c r="K123" s="251" t="s">
        <v>90</v>
      </c>
      <c r="M123" s="227">
        <f>+(J123-I123)/I123</f>
        <v>1.789507221750215E-2</v>
      </c>
      <c r="O123" s="435" t="s">
        <v>90</v>
      </c>
      <c r="P123" s="170">
        <v>316577</v>
      </c>
      <c r="Q123" s="19">
        <f t="shared" si="9"/>
        <v>1.789507221750215E-2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111.608</v>
      </c>
      <c r="J124" s="401">
        <v>111.815</v>
      </c>
      <c r="K124" s="226" t="s">
        <v>79</v>
      </c>
      <c r="M124" s="227" t="e">
        <f>+(#REF!-I124)/I124</f>
        <v>#REF!</v>
      </c>
      <c r="O124" s="440" t="s">
        <v>79</v>
      </c>
      <c r="P124" s="441">
        <v>751286</v>
      </c>
      <c r="Q124" s="19">
        <f t="shared" si="9"/>
        <v>1.854705755859738E-3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110.504</v>
      </c>
      <c r="J125" s="401">
        <v>111.059</v>
      </c>
      <c r="K125" s="226" t="s">
        <v>79</v>
      </c>
      <c r="M125" s="227">
        <f t="shared" ref="M125:M130" si="15">+(J125-I125)/I125</f>
        <v>5.0224426265111904E-3</v>
      </c>
      <c r="O125" s="440" t="s">
        <v>79</v>
      </c>
      <c r="P125" s="57">
        <v>350947</v>
      </c>
      <c r="Q125" s="19">
        <f t="shared" si="9"/>
        <v>5.0224426265111904E-3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182.44800000000001</v>
      </c>
      <c r="J126" s="445">
        <v>183.506</v>
      </c>
      <c r="K126" s="230" t="s">
        <v>81</v>
      </c>
      <c r="M126" s="227">
        <f t="shared" si="15"/>
        <v>5.7989125668683281E-3</v>
      </c>
      <c r="O126" s="446" t="s">
        <v>81</v>
      </c>
      <c r="P126" s="397">
        <v>2321172</v>
      </c>
      <c r="Q126" s="19">
        <f t="shared" si="9"/>
        <v>5.7989125668683281E-3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169.875</v>
      </c>
      <c r="J127" s="434">
        <v>170.68799999999999</v>
      </c>
      <c r="K127" s="88" t="s">
        <v>81</v>
      </c>
      <c r="L127" s="16"/>
      <c r="M127" s="17">
        <f t="shared" si="15"/>
        <v>4.7858719646798418E-3</v>
      </c>
      <c r="N127" s="16"/>
      <c r="O127" s="446" t="s">
        <v>81</v>
      </c>
      <c r="P127" s="170">
        <v>2544613</v>
      </c>
      <c r="Q127" s="19">
        <f t="shared" si="9"/>
        <v>4.7858719646798418E-3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162.55000000000001</v>
      </c>
      <c r="J128" s="434">
        <v>163.45099999999999</v>
      </c>
      <c r="K128" s="88" t="s">
        <v>81</v>
      </c>
      <c r="L128" s="16"/>
      <c r="M128" s="17">
        <f t="shared" si="15"/>
        <v>5.5429098738848477E-3</v>
      </c>
      <c r="N128" s="16"/>
      <c r="O128" s="447" t="s">
        <v>81</v>
      </c>
      <c r="P128" s="170">
        <v>6543117</v>
      </c>
      <c r="Q128" s="19">
        <f t="shared" si="9"/>
        <v>5.5429098738848477E-3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22.065000000000001</v>
      </c>
      <c r="J129" s="434">
        <v>22.170999999999999</v>
      </c>
      <c r="K129" s="230" t="s">
        <v>81</v>
      </c>
      <c r="M129" s="227">
        <f t="shared" si="15"/>
        <v>4.8039882166325898E-3</v>
      </c>
      <c r="O129" s="446" t="s">
        <v>81</v>
      </c>
      <c r="P129" s="170">
        <v>2837846</v>
      </c>
      <c r="Q129" s="19">
        <f t="shared" si="9"/>
        <v>4.8039882166325898E-3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133.35300000000001</v>
      </c>
      <c r="J130" s="434">
        <v>134.47</v>
      </c>
      <c r="K130" s="230" t="s">
        <v>81</v>
      </c>
      <c r="M130" s="227">
        <f t="shared" si="15"/>
        <v>8.37626450098603E-3</v>
      </c>
      <c r="O130" s="446" t="s">
        <v>81</v>
      </c>
      <c r="P130" s="170">
        <v>751149</v>
      </c>
      <c r="Q130" s="19">
        <f t="shared" si="9"/>
        <v>8.37626450098603E-3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136.24299999999999</v>
      </c>
      <c r="J131" s="449">
        <v>136.65899999999999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325250</v>
      </c>
      <c r="Q131" s="19">
        <f t="shared" si="9"/>
        <v>3.0533678794506642E-3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5113.8109999999997</v>
      </c>
      <c r="J134" s="401">
        <v>5152.4449999999997</v>
      </c>
      <c r="K134" s="230"/>
      <c r="M134" s="254">
        <f t="shared" si="16"/>
        <v>7.5548353273126477E-3</v>
      </c>
      <c r="O134" s="446" t="s">
        <v>81</v>
      </c>
      <c r="P134" s="246">
        <v>30919821</v>
      </c>
      <c r="Q134" s="19">
        <f t="shared" si="9"/>
        <v>7.5548353273126477E-3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5057.6509999999998</v>
      </c>
      <c r="J135" s="467">
        <v>5123.8620000000001</v>
      </c>
      <c r="K135" s="468"/>
      <c r="L135" s="469"/>
      <c r="M135" s="470">
        <f t="shared" si="16"/>
        <v>1.309125520918708E-2</v>
      </c>
      <c r="N135" s="469"/>
      <c r="O135" s="471" t="s">
        <v>184</v>
      </c>
      <c r="P135" s="518">
        <v>4918908</v>
      </c>
      <c r="Q135" s="19">
        <f t="shared" ref="Q135:Q143" si="17">+(J135-I135)/I135</f>
        <v>1.309125520918708E-2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83.14</v>
      </c>
      <c r="J136" s="434">
        <v>84.275000000000006</v>
      </c>
      <c r="K136" s="475"/>
      <c r="L136" s="476"/>
      <c r="M136" s="477">
        <f t="shared" si="16"/>
        <v>1.3651671878758782E-2</v>
      </c>
      <c r="N136" s="476"/>
      <c r="O136" s="435" t="s">
        <v>90</v>
      </c>
      <c r="P136" s="478">
        <v>1170333</v>
      </c>
      <c r="Q136" s="19">
        <f t="shared" si="17"/>
        <v>1.3651671878758782E-2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4329.4989999999998</v>
      </c>
      <c r="J137" s="480">
        <v>4355.5950000000003</v>
      </c>
      <c r="K137" s="481"/>
      <c r="L137" s="482"/>
      <c r="M137" s="483">
        <f>+(J137-I137)/I137</f>
        <v>6.0274872450601005E-3</v>
      </c>
      <c r="N137" s="482"/>
      <c r="O137" s="471" t="s">
        <v>184</v>
      </c>
      <c r="P137" s="518">
        <v>12548468</v>
      </c>
      <c r="Q137" s="19">
        <f t="shared" si="17"/>
        <v>6.0274872450601005E-3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9.7750000000000004</v>
      </c>
      <c r="J138" s="434">
        <v>9.81</v>
      </c>
      <c r="K138" s="475"/>
      <c r="L138" s="476"/>
      <c r="M138" s="477">
        <f>+(J138-I138)/I138</f>
        <v>3.5805626598465617E-3</v>
      </c>
      <c r="N138" s="476"/>
      <c r="O138" s="471" t="s">
        <v>184</v>
      </c>
      <c r="P138" s="518">
        <v>2540456</v>
      </c>
      <c r="Q138" s="19">
        <f t="shared" si="17"/>
        <v>3.5805626598465617E-3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157.62200000000001</v>
      </c>
      <c r="J139" s="389">
        <v>158.35499999999999</v>
      </c>
      <c r="K139" s="230" t="s">
        <v>81</v>
      </c>
      <c r="M139" s="227" t="e">
        <f>+(#REF!-#REF!)/#REF!</f>
        <v>#REF!</v>
      </c>
      <c r="O139" s="231" t="s">
        <v>81</v>
      </c>
      <c r="P139" s="232">
        <v>29713757</v>
      </c>
      <c r="Q139" s="19">
        <f t="shared" si="17"/>
        <v>4.6503660656505791E-3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122.02200000000001</v>
      </c>
      <c r="J141" s="495">
        <v>122.68300000000001</v>
      </c>
      <c r="K141" s="290"/>
      <c r="L141" s="8"/>
      <c r="M141" s="496"/>
      <c r="N141" s="8"/>
      <c r="O141" s="497"/>
      <c r="P141" s="309">
        <v>4042174</v>
      </c>
      <c r="Q141" s="19">
        <f t="shared" si="17"/>
        <v>5.4170559407320101E-3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10022.857</v>
      </c>
      <c r="J143" s="495">
        <v>10130.168</v>
      </c>
      <c r="K143" s="230" t="s">
        <v>81</v>
      </c>
      <c r="M143" s="227">
        <f>+(J143-I143)/I143</f>
        <v>1.0706627860698771E-2</v>
      </c>
      <c r="O143" s="446" t="s">
        <v>81</v>
      </c>
      <c r="P143" s="518">
        <v>10240616</v>
      </c>
      <c r="Q143" s="19">
        <f t="shared" si="17"/>
        <v>1.0706627860698771E-2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</sheetData>
  <autoFilter ref="A6:S143"/>
  <mergeCells count="33">
    <mergeCell ref="B98:K98"/>
    <mergeCell ref="B107:J107"/>
    <mergeCell ref="B122:J122"/>
    <mergeCell ref="B140:J140"/>
    <mergeCell ref="B142:J14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P1:P3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6"/>
  <sheetViews>
    <sheetView showWhiteSpace="0" zoomScaleSheetLayoutView="100" workbookViewId="0">
      <selection activeCell="J25" sqref="J25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194.92699999999999</v>
      </c>
      <c r="J6" s="15">
        <v>194.928</v>
      </c>
      <c r="K6" s="16"/>
      <c r="L6" s="16"/>
      <c r="M6" s="17"/>
      <c r="N6" s="16"/>
      <c r="O6" s="1"/>
      <c r="P6" s="18">
        <v>575777105</v>
      </c>
      <c r="Q6" s="19">
        <f>+(J6-I6)/I6</f>
        <v>5.1301256368013402E-6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133.05500000000001</v>
      </c>
      <c r="J7" s="27">
        <v>133.07300000000001</v>
      </c>
      <c r="K7" s="16"/>
      <c r="L7" s="16"/>
      <c r="M7" s="17"/>
      <c r="N7" s="16"/>
      <c r="O7" s="1"/>
      <c r="P7" s="28">
        <v>280220276</v>
      </c>
      <c r="Q7" s="19">
        <f t="shared" ref="Q7:Q70" si="0">+(J7-I7)/I7</f>
        <v>1.3528240201420976E-4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111.815</v>
      </c>
      <c r="J8" s="27">
        <v>111.82899999999999</v>
      </c>
      <c r="K8" s="16"/>
      <c r="L8" s="16"/>
      <c r="M8" s="17"/>
      <c r="N8" s="16"/>
      <c r="O8" s="1"/>
      <c r="P8" s="18">
        <v>62459535</v>
      </c>
      <c r="Q8" s="19">
        <f t="shared" si="0"/>
        <v>1.2520681482802661E-4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118.687</v>
      </c>
      <c r="J9" s="27">
        <v>118.703</v>
      </c>
      <c r="K9" s="16"/>
      <c r="L9" s="16"/>
      <c r="M9" s="17"/>
      <c r="N9" s="16"/>
      <c r="P9" s="18">
        <v>121455907</v>
      </c>
      <c r="Q9" s="19">
        <f t="shared" si="0"/>
        <v>1.3480836148866635E-4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116.532</v>
      </c>
      <c r="J10" s="27">
        <v>116.54900000000001</v>
      </c>
      <c r="K10" s="16"/>
      <c r="L10" s="16"/>
      <c r="M10" s="17"/>
      <c r="N10" s="16"/>
      <c r="O10" s="42"/>
      <c r="P10" s="43">
        <v>12516914</v>
      </c>
      <c r="Q10" s="19">
        <f t="shared" si="0"/>
        <v>1.4588267600324477E-4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113.589</v>
      </c>
      <c r="J11" s="47">
        <v>113.60899999999999</v>
      </c>
      <c r="K11" s="16"/>
      <c r="L11" s="16"/>
      <c r="M11" s="17"/>
      <c r="N11" s="16"/>
      <c r="O11" s="42"/>
      <c r="P11" s="43">
        <v>140700887</v>
      </c>
      <c r="Q11" s="19">
        <f t="shared" si="0"/>
        <v>1.7607338738782823E-4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112.45399999999999</v>
      </c>
      <c r="J12" s="27">
        <v>112.467</v>
      </c>
      <c r="K12" s="16"/>
      <c r="L12" s="17"/>
      <c r="M12" s="16"/>
      <c r="N12" s="50"/>
      <c r="O12" s="50"/>
      <c r="P12" s="51">
        <v>3549689</v>
      </c>
      <c r="Q12" s="19">
        <f t="shared" si="0"/>
        <v>1.1560282426596857E-4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45.972999999999999</v>
      </c>
      <c r="J13" s="55">
        <v>45.975000000000001</v>
      </c>
      <c r="K13" s="16"/>
      <c r="L13" s="16"/>
      <c r="M13" s="17"/>
      <c r="N13" s="16"/>
      <c r="O13" s="56"/>
      <c r="P13" s="57">
        <v>34034759</v>
      </c>
      <c r="Q13" s="19">
        <f t="shared" si="0"/>
        <v>4.3503795706228534E-5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32.438000000000002</v>
      </c>
      <c r="J14" s="55">
        <v>32.442</v>
      </c>
      <c r="K14" s="16"/>
      <c r="L14" s="16"/>
      <c r="M14" s="17"/>
      <c r="N14" s="16"/>
      <c r="O14" s="56"/>
      <c r="P14" s="57">
        <v>5715731</v>
      </c>
      <c r="Q14" s="19">
        <f t="shared" si="0"/>
        <v>1.2331216474498376E-4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109.758</v>
      </c>
      <c r="J15" s="55">
        <v>109.773</v>
      </c>
      <c r="K15" s="16"/>
      <c r="L15" s="17"/>
      <c r="M15" s="16"/>
      <c r="N15" s="65"/>
      <c r="O15" s="66"/>
      <c r="P15" s="67">
        <v>70660977</v>
      </c>
      <c r="Q15" s="19">
        <f t="shared" si="0"/>
        <v>1.3666429781884298E-4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17.184999999999999</v>
      </c>
      <c r="J17" s="76">
        <v>17.187000000000001</v>
      </c>
      <c r="K17" s="16"/>
      <c r="L17" s="16"/>
      <c r="M17" s="17"/>
      <c r="N17" s="16"/>
      <c r="O17" s="1"/>
      <c r="P17" s="67">
        <v>101689552</v>
      </c>
      <c r="Q17" s="19">
        <f t="shared" si="0"/>
        <v>1.163805644458798E-4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124.19199999999999</v>
      </c>
      <c r="J18" s="55">
        <v>124.203</v>
      </c>
      <c r="K18" s="16"/>
      <c r="L18" s="16"/>
      <c r="M18" s="17"/>
      <c r="N18" s="16"/>
      <c r="O18" s="16"/>
      <c r="P18" s="83">
        <v>1982655</v>
      </c>
      <c r="Q18" s="19">
        <f t="shared" si="0"/>
        <v>8.8572532852437282E-5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</v>
      </c>
      <c r="J19" s="55">
        <v>1.17</v>
      </c>
      <c r="K19" s="51"/>
      <c r="L19" s="88"/>
      <c r="M19" s="17"/>
      <c r="N19" s="16"/>
      <c r="O19" s="36"/>
      <c r="P19" s="18">
        <v>4799181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115.998</v>
      </c>
      <c r="J20" s="94">
        <v>116.01300000000001</v>
      </c>
      <c r="K20" s="16"/>
      <c r="L20" s="16"/>
      <c r="M20" s="17"/>
      <c r="N20" s="16"/>
      <c r="O20" s="1"/>
      <c r="P20" s="95">
        <v>24693835</v>
      </c>
      <c r="Q20" s="19">
        <f t="shared" si="0"/>
        <v>1.2931257435473516E-4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11.361000000000001</v>
      </c>
      <c r="J21" s="102">
        <v>11.362</v>
      </c>
      <c r="K21" s="103"/>
      <c r="L21" s="104"/>
      <c r="M21" s="103"/>
      <c r="N21" s="105"/>
      <c r="O21" s="106"/>
      <c r="P21" s="107">
        <v>5171263</v>
      </c>
      <c r="Q21" s="19">
        <f t="shared" si="0"/>
        <v>8.8020420737562331E-5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163.06</v>
      </c>
      <c r="J22" s="55">
        <v>163.08199999999999</v>
      </c>
      <c r="P22" s="95">
        <v>77908024</v>
      </c>
      <c r="Q22" s="19">
        <f t="shared" si="0"/>
        <v>1.3491966147425094E-4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11.362</v>
      </c>
      <c r="J23" s="119">
        <v>11.364000000000001</v>
      </c>
      <c r="K23" s="16"/>
      <c r="L23" s="16"/>
      <c r="M23" s="17"/>
      <c r="N23" s="16"/>
      <c r="O23" s="16"/>
      <c r="P23" s="83">
        <v>731195</v>
      </c>
      <c r="Q23" s="19">
        <f t="shared" si="0"/>
        <v>1.760253476501204E-4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</v>
      </c>
      <c r="J25" s="125">
        <v>1.802</v>
      </c>
      <c r="K25" s="88" t="s">
        <v>48</v>
      </c>
      <c r="L25" s="16"/>
      <c r="M25" s="17">
        <f>+(J25-I25)/I25</f>
        <v>1.111111111111112E-3</v>
      </c>
      <c r="N25" s="16"/>
      <c r="O25" s="126" t="s">
        <v>49</v>
      </c>
      <c r="P25" s="127">
        <v>4262502</v>
      </c>
      <c r="Q25" s="19">
        <f t="shared" si="0"/>
        <v>1.111111111111112E-3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62.325000000000003</v>
      </c>
      <c r="J27" s="102">
        <v>62.332000000000001</v>
      </c>
      <c r="K27" s="16"/>
      <c r="L27" s="16"/>
      <c r="M27" s="134"/>
      <c r="N27" s="16"/>
      <c r="O27" s="16"/>
      <c r="P27" s="18">
        <v>1455567</v>
      </c>
      <c r="Q27" s="19">
        <f t="shared" si="0"/>
        <v>1.1231448054549372E-4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129.91499999999999</v>
      </c>
      <c r="J28" s="55">
        <v>130.161</v>
      </c>
      <c r="K28" s="16"/>
      <c r="L28" s="16"/>
      <c r="M28" s="17"/>
      <c r="N28" s="16"/>
      <c r="O28" s="140"/>
      <c r="P28" s="57">
        <v>6200395</v>
      </c>
      <c r="Q28" s="19">
        <f t="shared" si="0"/>
        <v>1.893545779933105E-3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105.56100000000001</v>
      </c>
      <c r="J29" s="146">
        <v>106.286</v>
      </c>
      <c r="K29" s="16"/>
      <c r="L29" s="16"/>
      <c r="M29" s="17"/>
      <c r="N29" s="16"/>
      <c r="O29" s="140"/>
      <c r="P29" s="57">
        <v>545996</v>
      </c>
      <c r="Q29" s="19">
        <f t="shared" si="0"/>
        <v>6.8680668049752678E-3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103.47199999999999</v>
      </c>
      <c r="J30" s="152">
        <v>103.48699999999999</v>
      </c>
      <c r="K30" s="16"/>
      <c r="L30" s="16"/>
      <c r="M30" s="153"/>
      <c r="N30" s="16"/>
      <c r="O30" s="154"/>
      <c r="P30" s="67">
        <v>68301112</v>
      </c>
      <c r="Q30" s="19">
        <f t="shared" si="0"/>
        <v>1.4496675429102144E-4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130.602</v>
      </c>
      <c r="J32" s="76">
        <v>131.05500000000001</v>
      </c>
      <c r="K32" s="16"/>
      <c r="L32" s="16"/>
      <c r="M32" s="17"/>
      <c r="N32" s="16"/>
      <c r="O32" s="56"/>
      <c r="P32" s="163">
        <v>1131272</v>
      </c>
      <c r="Q32" s="19">
        <f t="shared" si="0"/>
        <v>3.4685533146506403E-3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502.38400000000001</v>
      </c>
      <c r="J33" s="55">
        <v>503.59899999999999</v>
      </c>
      <c r="K33" s="16"/>
      <c r="L33" s="16"/>
      <c r="M33" s="17"/>
      <c r="N33" s="16"/>
      <c r="O33" s="169"/>
      <c r="P33" s="170">
        <v>1066121</v>
      </c>
      <c r="Q33" s="19">
        <f t="shared" si="0"/>
        <v>2.4184687410426587E-3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121.917</v>
      </c>
      <c r="J34" s="55">
        <v>123.80500000000001</v>
      </c>
      <c r="K34" s="16"/>
      <c r="L34" s="16"/>
      <c r="M34" s="17"/>
      <c r="N34" s="16"/>
      <c r="O34" s="174"/>
      <c r="P34" s="170">
        <v>732308</v>
      </c>
      <c r="Q34" s="19">
        <f t="shared" si="0"/>
        <v>1.5485945356267012E-2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120.61499999999999</v>
      </c>
      <c r="J35" s="27">
        <v>120.624</v>
      </c>
      <c r="K35" s="16"/>
      <c r="L35" s="16"/>
      <c r="M35" s="17"/>
      <c r="N35" s="16"/>
      <c r="P35" s="170">
        <v>197100</v>
      </c>
      <c r="Q35" s="19">
        <f t="shared" si="0"/>
        <v>7.4617584877505633E-5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125.48099999999999</v>
      </c>
      <c r="J36" s="27">
        <v>125.494</v>
      </c>
      <c r="K36" s="16"/>
      <c r="L36" s="16"/>
      <c r="M36" s="17"/>
      <c r="N36" s="16"/>
      <c r="O36" s="174"/>
      <c r="P36" s="170">
        <v>129133</v>
      </c>
      <c r="Q36" s="19">
        <f t="shared" si="0"/>
        <v>1.0360134203588774E-4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107.294</v>
      </c>
      <c r="J37" s="27">
        <v>107.30500000000001</v>
      </c>
      <c r="K37" s="16"/>
      <c r="L37" s="16"/>
      <c r="M37" s="17"/>
      <c r="N37" s="16"/>
      <c r="O37" s="174"/>
      <c r="P37" s="170">
        <v>122113</v>
      </c>
      <c r="Q37" s="19">
        <f t="shared" si="0"/>
        <v>1.0252204223917359E-4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97.283000000000001</v>
      </c>
      <c r="J38" s="27">
        <v>97.894000000000005</v>
      </c>
      <c r="K38" s="16"/>
      <c r="L38" s="16"/>
      <c r="M38" s="17"/>
      <c r="N38" s="16"/>
      <c r="O38" s="140"/>
      <c r="P38" s="186">
        <v>130884</v>
      </c>
      <c r="Q38" s="19">
        <f t="shared" si="0"/>
        <v>6.2806451281313715E-3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166.155</v>
      </c>
      <c r="J39" s="27">
        <v>165.751</v>
      </c>
      <c r="K39" s="16"/>
      <c r="L39" s="16"/>
      <c r="M39" s="17"/>
      <c r="N39" s="16"/>
      <c r="O39" s="140"/>
      <c r="P39" s="170">
        <v>526593</v>
      </c>
      <c r="Q39" s="19">
        <f t="shared" si="0"/>
        <v>-2.4314645963106518E-3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90.742000000000004</v>
      </c>
      <c r="J40" s="27">
        <v>91.119</v>
      </c>
      <c r="K40" s="16"/>
      <c r="L40" s="17"/>
      <c r="M40" s="16"/>
      <c r="N40" s="189"/>
      <c r="O40" s="189"/>
      <c r="P40" s="190">
        <v>949096</v>
      </c>
      <c r="Q40" s="19">
        <f t="shared" si="0"/>
        <v>4.1546362213748357E-3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120.101</v>
      </c>
      <c r="J41" s="55">
        <v>120.39700000000001</v>
      </c>
      <c r="K41" s="16"/>
      <c r="L41" s="17"/>
      <c r="M41" s="16"/>
      <c r="N41" s="65"/>
      <c r="O41" s="65"/>
      <c r="P41" s="190">
        <v>39326237</v>
      </c>
      <c r="Q41" s="19">
        <f t="shared" si="0"/>
        <v>2.4645923014796419E-3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157.46</v>
      </c>
      <c r="J42" s="27">
        <v>158.667</v>
      </c>
      <c r="K42" s="16"/>
      <c r="L42" s="16"/>
      <c r="M42" s="17"/>
      <c r="N42" s="16"/>
      <c r="O42" s="195"/>
      <c r="P42" s="170">
        <v>636890</v>
      </c>
      <c r="Q42" s="19">
        <f t="shared" si="0"/>
        <v>7.665438841610527E-3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141.84800000000001</v>
      </c>
      <c r="J43" s="27">
        <v>142.999</v>
      </c>
      <c r="K43" s="16"/>
      <c r="L43" s="16"/>
      <c r="M43" s="17"/>
      <c r="N43" s="16"/>
      <c r="O43" s="195"/>
      <c r="P43" s="170">
        <v>574002</v>
      </c>
      <c r="Q43" s="19">
        <f t="shared" si="0"/>
        <v>8.1143195533245581E-3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92.436999999999998</v>
      </c>
      <c r="J44" s="27">
        <v>92.379000000000005</v>
      </c>
      <c r="K44" s="16"/>
      <c r="L44" s="16"/>
      <c r="M44" s="17"/>
      <c r="N44" s="16"/>
      <c r="O44" s="204"/>
      <c r="P44" s="205">
        <v>242309</v>
      </c>
      <c r="Q44" s="19">
        <f t="shared" si="0"/>
        <v>-6.2745437433054654E-4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20.741</v>
      </c>
      <c r="J45" s="211">
        <v>20.91</v>
      </c>
      <c r="K45" s="16"/>
      <c r="L45" s="17"/>
      <c r="M45" s="16"/>
      <c r="N45" s="65"/>
      <c r="O45" s="65"/>
      <c r="P45" s="212">
        <v>41648858</v>
      </c>
      <c r="Q45" s="19">
        <f t="shared" si="0"/>
        <v>8.1481124343088795E-3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88.777000000000001</v>
      </c>
      <c r="J46" s="211">
        <v>88.906000000000006</v>
      </c>
      <c r="K46" s="16"/>
      <c r="L46" s="17"/>
      <c r="M46" s="16"/>
      <c r="N46" s="65"/>
      <c r="O46" s="65"/>
      <c r="P46" s="212">
        <v>337844</v>
      </c>
      <c r="Q46" s="19">
        <f t="shared" si="0"/>
        <v>1.4530790632709472E-3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2097.5720000000001</v>
      </c>
      <c r="J48" s="225">
        <v>2101.23</v>
      </c>
      <c r="K48" s="226" t="s">
        <v>79</v>
      </c>
      <c r="M48" s="227">
        <f t="shared" ref="M48" si="4">+(J48-I48)/I48</f>
        <v>1.7439210668334158E-3</v>
      </c>
      <c r="O48" s="228" t="s">
        <v>79</v>
      </c>
      <c r="P48" s="95">
        <v>9407209</v>
      </c>
      <c r="Q48" s="19">
        <f t="shared" si="0"/>
        <v>1.7439210668334158E-3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121.193</v>
      </c>
      <c r="J49" s="27">
        <v>121.16800000000001</v>
      </c>
      <c r="K49" s="230" t="s">
        <v>81</v>
      </c>
      <c r="M49" s="227" t="e">
        <f>+(#REF!-#REF!)/#REF!</f>
        <v>#REF!</v>
      </c>
      <c r="O49" s="231" t="s">
        <v>81</v>
      </c>
      <c r="P49" s="232">
        <v>60584220</v>
      </c>
      <c r="Q49" s="19">
        <f t="shared" si="0"/>
        <v>-2.0628254107078357E-4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186.154</v>
      </c>
      <c r="J50" s="27">
        <v>188.31800000000001</v>
      </c>
      <c r="K50" s="230" t="s">
        <v>81</v>
      </c>
      <c r="M50" s="227" t="e">
        <f>+(#REF!-#REF!)/#REF!</f>
        <v>#REF!</v>
      </c>
      <c r="O50" s="231" t="s">
        <v>81</v>
      </c>
      <c r="P50" s="232">
        <v>1964726</v>
      </c>
      <c r="Q50" s="19">
        <f t="shared" si="0"/>
        <v>1.1624783781170513E-2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16.407</v>
      </c>
      <c r="J51" s="27">
        <v>16.538</v>
      </c>
      <c r="K51" s="230" t="s">
        <v>81</v>
      </c>
      <c r="M51" s="227" t="e">
        <f>+(#REF!-#REF!)/#REF!</f>
        <v>#REF!</v>
      </c>
      <c r="O51" s="231" t="s">
        <v>81</v>
      </c>
      <c r="P51" s="193">
        <v>4708109</v>
      </c>
      <c r="Q51" s="19">
        <f t="shared" si="0"/>
        <v>7.9843969037606041E-3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2.7389999999999999</v>
      </c>
      <c r="J52" s="102">
        <v>2.774</v>
      </c>
      <c r="K52" s="230"/>
      <c r="M52" s="227">
        <f t="shared" ref="M52:M53" si="6">+(J52-I52)/I52</f>
        <v>1.2778386272362229E-2</v>
      </c>
      <c r="O52" s="235" t="s">
        <v>48</v>
      </c>
      <c r="P52" s="232">
        <v>10236531</v>
      </c>
      <c r="Q52" s="19">
        <f t="shared" si="0"/>
        <v>1.2778386272362229E-2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2.464</v>
      </c>
      <c r="J53" s="27">
        <v>2.4929999999999999</v>
      </c>
      <c r="K53" s="236" t="s">
        <v>48</v>
      </c>
      <c r="M53" s="227">
        <f t="shared" si="6"/>
        <v>1.1769480519480485E-2</v>
      </c>
      <c r="O53" s="237" t="s">
        <v>48</v>
      </c>
      <c r="P53" s="238">
        <v>9294148</v>
      </c>
      <c r="Q53" s="19">
        <f t="shared" si="0"/>
        <v>1.1769480519480485E-2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65.787999999999997</v>
      </c>
      <c r="J54" s="244">
        <v>66.811999999999998</v>
      </c>
      <c r="K54" s="230" t="s">
        <v>81</v>
      </c>
      <c r="M54" s="227">
        <f>+(J54-I54)/I54</f>
        <v>1.5565148659329984E-2</v>
      </c>
      <c r="O54" s="245" t="s">
        <v>88</v>
      </c>
      <c r="P54" s="246">
        <v>66812</v>
      </c>
      <c r="Q54" s="19">
        <f t="shared" si="0"/>
        <v>1.5565148659329984E-2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1.1459999999999999</v>
      </c>
      <c r="J55" s="250">
        <v>1.167</v>
      </c>
      <c r="K55" s="251" t="s">
        <v>90</v>
      </c>
      <c r="M55" s="227" t="e">
        <f>+(#REF!-I55)/I55</f>
        <v>#REF!</v>
      </c>
      <c r="O55" s="252" t="s">
        <v>90</v>
      </c>
      <c r="P55" s="238">
        <v>2205064</v>
      </c>
      <c r="Q55" s="19">
        <f t="shared" si="0"/>
        <v>1.8324607329843045E-2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</v>
      </c>
      <c r="J56" s="250">
        <v>1.2589999999999999</v>
      </c>
      <c r="K56" s="251"/>
      <c r="M56" s="254">
        <f t="shared" ref="M56:M63" si="7">+(J56-I56)/I56</f>
        <v>7.9491255961835442E-4</v>
      </c>
      <c r="O56" s="252" t="s">
        <v>90</v>
      </c>
      <c r="P56" s="238">
        <v>767368</v>
      </c>
      <c r="Q56" s="19">
        <f t="shared" si="0"/>
        <v>7.9491255961835442E-4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1.1659999999999999</v>
      </c>
      <c r="J57" s="211">
        <v>1.1739999999999999</v>
      </c>
      <c r="K57" s="251"/>
      <c r="M57" s="254">
        <f t="shared" si="7"/>
        <v>6.8610634648370566E-3</v>
      </c>
      <c r="O57" s="252" t="s">
        <v>90</v>
      </c>
      <c r="P57" s="57">
        <v>697452</v>
      </c>
      <c r="Q57" s="19">
        <f t="shared" si="0"/>
        <v>6.8610634648370566E-3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1.1240000000000001</v>
      </c>
      <c r="J58" s="55">
        <v>1.133</v>
      </c>
      <c r="K58" s="251"/>
      <c r="M58" s="254">
        <f t="shared" si="7"/>
        <v>8.0071174377223282E-3</v>
      </c>
      <c r="O58" s="252" t="s">
        <v>90</v>
      </c>
      <c r="P58" s="57">
        <v>670702</v>
      </c>
      <c r="Q58" s="19">
        <f t="shared" si="0"/>
        <v>8.0071174377223282E-3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110.018</v>
      </c>
      <c r="J59" s="102">
        <v>110.91200000000001</v>
      </c>
      <c r="K59" s="251"/>
      <c r="M59" s="254">
        <f t="shared" si="7"/>
        <v>8.1259430275046392E-3</v>
      </c>
      <c r="O59" s="258" t="s">
        <v>81</v>
      </c>
      <c r="P59" s="238">
        <v>16042258</v>
      </c>
      <c r="Q59" s="19">
        <f t="shared" si="0"/>
        <v>8.1259430275046392E-3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130.06200000000001</v>
      </c>
      <c r="J60" s="264">
        <v>130.51499999999999</v>
      </c>
      <c r="K60" s="251"/>
      <c r="M60" s="254">
        <f t="shared" si="7"/>
        <v>3.4829542833415949E-3</v>
      </c>
      <c r="O60" s="258" t="s">
        <v>81</v>
      </c>
      <c r="P60" s="238">
        <v>98800</v>
      </c>
      <c r="Q60" s="19">
        <f t="shared" si="0"/>
        <v>3.4829542833415949E-3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1075.597</v>
      </c>
      <c r="J61" s="27">
        <v>1085.248</v>
      </c>
      <c r="K61" s="251"/>
      <c r="M61" s="254" t="e">
        <f>+(I61-#REF!)/#REF!</f>
        <v>#REF!</v>
      </c>
      <c r="O61" s="228" t="s">
        <v>79</v>
      </c>
      <c r="P61" s="238">
        <v>5426240</v>
      </c>
      <c r="Q61" s="19">
        <f t="shared" si="0"/>
        <v>8.972691444844182E-3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12.234999999999999</v>
      </c>
      <c r="J62" s="264">
        <v>12.313000000000001</v>
      </c>
      <c r="K62" s="251"/>
      <c r="M62" s="254">
        <f t="shared" ref="M62" si="8">+(J62-I62)/I62</f>
        <v>6.3751532488762717E-3</v>
      </c>
      <c r="O62" s="258" t="s">
        <v>81</v>
      </c>
      <c r="P62" s="267">
        <v>6318213</v>
      </c>
      <c r="Q62" s="19">
        <f t="shared" si="0"/>
        <v>6.3751532488762717E-3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9.3620000000000001</v>
      </c>
      <c r="J63" s="274">
        <v>9.4629999999999992</v>
      </c>
      <c r="K63" s="275"/>
      <c r="L63" s="276"/>
      <c r="M63" s="277">
        <f t="shared" si="7"/>
        <v>1.0788293099764911E-2</v>
      </c>
      <c r="N63" s="276"/>
      <c r="O63" s="278" t="s">
        <v>81</v>
      </c>
      <c r="P63" s="267">
        <v>25167078</v>
      </c>
      <c r="Q63" s="19">
        <f t="shared" si="0"/>
        <v>1.0788293099764911E-2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81.817999999999998</v>
      </c>
      <c r="J65" s="288">
        <v>82.412000000000006</v>
      </c>
      <c r="K65" s="16"/>
      <c r="L65" s="16"/>
      <c r="M65" s="17"/>
      <c r="N65" s="16"/>
      <c r="O65" s="140"/>
      <c r="P65" s="289">
        <v>1248305</v>
      </c>
      <c r="Q65" s="19">
        <f t="shared" si="0"/>
        <v>7.2600161333692872E-3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107.372</v>
      </c>
      <c r="J71" s="297">
        <v>107.38500000000001</v>
      </c>
      <c r="K71" s="16"/>
      <c r="L71" s="17"/>
      <c r="M71" s="16"/>
      <c r="N71" s="298"/>
      <c r="O71" s="298"/>
      <c r="P71" s="238">
        <v>72323463</v>
      </c>
      <c r="Q71" s="19">
        <f t="shared" ref="Q71:Q134" si="9">+(J71-I71)/I71</f>
        <v>1.2107439555941241E-4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99.248000000000005</v>
      </c>
      <c r="J72" s="303">
        <v>99.257999999999996</v>
      </c>
      <c r="K72" s="16"/>
      <c r="L72" s="17"/>
      <c r="M72" s="16"/>
      <c r="N72" s="304"/>
      <c r="O72" s="304"/>
      <c r="P72" s="51">
        <v>73451039</v>
      </c>
      <c r="Q72" s="19">
        <f t="shared" si="9"/>
        <v>1.0075769788802702E-4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105.637</v>
      </c>
      <c r="J73" s="303">
        <v>105.651</v>
      </c>
      <c r="K73" s="16"/>
      <c r="L73" s="17"/>
      <c r="M73" s="16"/>
      <c r="N73" s="304"/>
      <c r="O73" s="304"/>
      <c r="P73" s="51">
        <v>47860158</v>
      </c>
      <c r="Q73" s="19">
        <f t="shared" si="9"/>
        <v>1.3252932211247758E-4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102.812</v>
      </c>
      <c r="J74" s="303">
        <v>102.82599999999999</v>
      </c>
      <c r="K74" s="16"/>
      <c r="L74" s="17"/>
      <c r="M74" s="16"/>
      <c r="N74" s="307"/>
      <c r="O74" s="307"/>
      <c r="P74" s="51">
        <v>137978354</v>
      </c>
      <c r="Q74" s="19">
        <f t="shared" si="9"/>
        <v>1.3617087499509585E-4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104.337</v>
      </c>
      <c r="J75" s="303">
        <v>104.35599999999999</v>
      </c>
      <c r="K75" s="16"/>
      <c r="L75" s="17"/>
      <c r="M75" s="16"/>
      <c r="N75" s="65"/>
      <c r="O75" s="65"/>
      <c r="P75" s="51">
        <v>13250002</v>
      </c>
      <c r="Q75" s="19">
        <f t="shared" si="9"/>
        <v>1.821022264392425E-4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107.364</v>
      </c>
      <c r="J76" s="303">
        <v>107.371</v>
      </c>
      <c r="K76" s="16"/>
      <c r="L76" s="17"/>
      <c r="M76" s="16"/>
      <c r="N76" s="50"/>
      <c r="O76" s="50"/>
      <c r="P76" s="51">
        <v>43722082</v>
      </c>
      <c r="Q76" s="19">
        <f t="shared" si="9"/>
        <v>6.5198763086237395E-5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104.14400000000001</v>
      </c>
      <c r="J77" s="303">
        <v>104.158</v>
      </c>
      <c r="K77" s="16"/>
      <c r="L77" s="17"/>
      <c r="M77" s="16"/>
      <c r="N77" s="65"/>
      <c r="O77" s="65"/>
      <c r="P77" s="51">
        <v>300253554</v>
      </c>
      <c r="Q77" s="19">
        <f t="shared" si="9"/>
        <v>1.3442925180515242E-4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101.40300000000001</v>
      </c>
      <c r="J78" s="303">
        <v>101.41500000000001</v>
      </c>
      <c r="K78" s="16"/>
      <c r="L78" s="17"/>
      <c r="M78" s="16"/>
      <c r="N78" s="298"/>
      <c r="O78" s="298"/>
      <c r="P78" s="309">
        <v>163221979</v>
      </c>
      <c r="Q78" s="19">
        <f t="shared" si="9"/>
        <v>1.1833969409189525E-4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102.215</v>
      </c>
      <c r="J79" s="303">
        <v>102.22199999999999</v>
      </c>
      <c r="K79" s="16"/>
      <c r="L79" s="17"/>
      <c r="M79" s="16"/>
      <c r="N79" s="298"/>
      <c r="O79" s="298"/>
      <c r="P79" s="309">
        <v>2300403</v>
      </c>
      <c r="Q79" s="19">
        <f t="shared" si="9"/>
        <v>6.8483099349320466E-5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105.01</v>
      </c>
      <c r="J80" s="303">
        <v>105.024</v>
      </c>
      <c r="K80" s="16"/>
      <c r="L80" s="17"/>
      <c r="M80" s="16"/>
      <c r="N80" s="42"/>
      <c r="O80" s="42"/>
      <c r="P80" s="43">
        <v>23029571</v>
      </c>
      <c r="Q80" s="19">
        <f t="shared" si="9"/>
        <v>1.3332063612985233E-4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106.848</v>
      </c>
      <c r="J81" s="303">
        <v>106.866</v>
      </c>
      <c r="K81" s="16"/>
      <c r="L81" s="17"/>
      <c r="M81" s="16"/>
      <c r="N81" s="50"/>
      <c r="O81" s="50"/>
      <c r="P81" s="267">
        <v>70981167</v>
      </c>
      <c r="Q81" s="19">
        <f t="shared" si="9"/>
        <v>1.6846361185984465E-4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104.072</v>
      </c>
      <c r="J82" s="303">
        <v>104.083</v>
      </c>
      <c r="K82" s="8"/>
      <c r="L82" s="311"/>
      <c r="M82" s="8"/>
      <c r="N82" s="312"/>
      <c r="O82" s="312"/>
      <c r="P82" s="309">
        <v>101405561</v>
      </c>
      <c r="Q82" s="19">
        <f t="shared" si="9"/>
        <v>1.0569605657617495E-4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103.35599999999999</v>
      </c>
      <c r="J83" s="303">
        <v>103.366</v>
      </c>
      <c r="K83" s="16"/>
      <c r="L83" s="17"/>
      <c r="M83" s="16"/>
      <c r="N83" s="65"/>
      <c r="O83" s="65"/>
      <c r="P83" s="193">
        <v>13913379</v>
      </c>
      <c r="Q83" s="19">
        <f t="shared" si="9"/>
        <v>9.6752970316238204E-5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102.991</v>
      </c>
      <c r="J84" s="303">
        <v>103.004</v>
      </c>
      <c r="K84" s="16"/>
      <c r="L84" s="17"/>
      <c r="M84" s="16"/>
      <c r="N84" s="189"/>
      <c r="O84" s="189"/>
      <c r="P84" s="193">
        <v>486411919</v>
      </c>
      <c r="Q84" s="19">
        <f t="shared" si="9"/>
        <v>1.2622462156892573E-4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103.011</v>
      </c>
      <c r="J85" s="303">
        <v>103.02200000000001</v>
      </c>
      <c r="K85" s="16"/>
      <c r="L85" s="17"/>
      <c r="M85" s="16"/>
      <c r="N85" s="50"/>
      <c r="O85" s="50"/>
      <c r="P85" s="193">
        <v>7016626</v>
      </c>
      <c r="Q85" s="19">
        <f t="shared" si="9"/>
        <v>1.0678471231237335E-4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102.14700000000001</v>
      </c>
      <c r="J86" s="303">
        <v>102.169</v>
      </c>
      <c r="K86" s="16"/>
      <c r="L86" s="17"/>
      <c r="M86" s="16"/>
      <c r="N86" s="189"/>
      <c r="O86" s="189"/>
      <c r="P86" s="190">
        <v>96543119</v>
      </c>
      <c r="Q86" s="19">
        <f t="shared" si="9"/>
        <v>2.1537587985933368E-4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105.279</v>
      </c>
      <c r="J87" s="322">
        <v>105.291</v>
      </c>
      <c r="K87" s="16"/>
      <c r="L87" s="17"/>
      <c r="M87" s="16"/>
      <c r="N87" s="65"/>
      <c r="O87" s="189"/>
      <c r="P87" s="193">
        <v>1899455</v>
      </c>
      <c r="Q87" s="19">
        <f t="shared" si="9"/>
        <v>1.1398284558174427E-4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102.336</v>
      </c>
      <c r="J88" s="303">
        <v>102.351</v>
      </c>
      <c r="K88" s="16"/>
      <c r="L88" s="17"/>
      <c r="M88" s="16"/>
      <c r="N88" s="50"/>
      <c r="O88" s="50"/>
      <c r="P88" s="323">
        <v>241787323</v>
      </c>
      <c r="Q88" s="19">
        <f t="shared" si="9"/>
        <v>1.4657598499062471E-4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101.90900000000001</v>
      </c>
      <c r="J89" s="303">
        <v>101.919</v>
      </c>
      <c r="K89" s="16"/>
      <c r="L89" s="17"/>
      <c r="M89" s="16"/>
      <c r="N89" s="50"/>
      <c r="O89" s="50"/>
      <c r="P89" s="323">
        <v>7302735</v>
      </c>
      <c r="Q89" s="19">
        <f t="shared" si="9"/>
        <v>9.8126760148670912E-5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105.38200000000001</v>
      </c>
      <c r="J90" s="327">
        <v>105.39400000000001</v>
      </c>
      <c r="K90" s="16"/>
      <c r="L90" s="17"/>
      <c r="M90" s="16"/>
      <c r="N90" s="65"/>
      <c r="O90" s="65"/>
      <c r="P90" s="323">
        <v>29173975</v>
      </c>
      <c r="Q90" s="19">
        <f t="shared" si="9"/>
        <v>1.1387143914520937E-4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101.593</v>
      </c>
      <c r="J91" s="332">
        <v>101.60299999999999</v>
      </c>
      <c r="K91" s="16"/>
      <c r="L91" s="17"/>
      <c r="M91" s="16"/>
      <c r="N91" s="50"/>
      <c r="O91" s="50"/>
      <c r="P91" s="323">
        <v>83527202</v>
      </c>
      <c r="Q91" s="19">
        <f t="shared" si="9"/>
        <v>9.8431978581111929E-5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105.52200000000001</v>
      </c>
      <c r="J93" s="337">
        <v>105.52200000000001</v>
      </c>
      <c r="L93" s="227"/>
      <c r="M93" s="1"/>
      <c r="N93" s="338"/>
      <c r="O93" s="338"/>
      <c r="P93" s="339">
        <v>2325284</v>
      </c>
      <c r="Q93" s="19">
        <f t="shared" si="9"/>
        <v>0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103.416</v>
      </c>
      <c r="J94" s="303">
        <v>103.51</v>
      </c>
      <c r="K94" s="16"/>
      <c r="L94" s="17"/>
      <c r="M94" s="16"/>
      <c r="N94" s="50"/>
      <c r="O94" s="50"/>
      <c r="P94" s="193">
        <v>6973818</v>
      </c>
      <c r="Q94" s="19">
        <f t="shared" si="9"/>
        <v>9.0895025914760101E-4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105.193</v>
      </c>
      <c r="J95" s="350">
        <v>105.20699999999999</v>
      </c>
      <c r="K95" s="16"/>
      <c r="L95" s="17"/>
      <c r="M95" s="16"/>
      <c r="N95" s="50"/>
      <c r="O95" s="50"/>
      <c r="P95" s="193">
        <v>3773692</v>
      </c>
      <c r="Q95" s="19">
        <f t="shared" si="9"/>
        <v>1.3308870362092339E-4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107.839</v>
      </c>
      <c r="J97" s="358">
        <v>108.05</v>
      </c>
      <c r="K97" s="16"/>
      <c r="L97" s="17"/>
      <c r="M97" s="16"/>
      <c r="N97" s="359"/>
      <c r="O97" s="360" t="s">
        <v>79</v>
      </c>
      <c r="P97" s="95">
        <v>9519130</v>
      </c>
      <c r="Q97" s="19">
        <f t="shared" si="9"/>
        <v>1.9566205176234806E-3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57.606999999999999</v>
      </c>
      <c r="J99" s="297">
        <v>57.749000000000002</v>
      </c>
      <c r="K99" s="16"/>
      <c r="L99" s="16"/>
      <c r="M99" s="17"/>
      <c r="N99" s="16"/>
      <c r="O99" s="140"/>
      <c r="P99" s="57">
        <v>5306849</v>
      </c>
      <c r="Q99" s="19">
        <f t="shared" si="9"/>
        <v>2.4649782144531571E-3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87.471999999999994</v>
      </c>
      <c r="J100" s="303">
        <v>88.442999999999998</v>
      </c>
      <c r="K100" s="16"/>
      <c r="L100" s="16"/>
      <c r="M100" s="17"/>
      <c r="N100" s="16"/>
      <c r="O100" s="373"/>
      <c r="P100" s="57">
        <v>2061446</v>
      </c>
      <c r="Q100" s="19">
        <f t="shared" si="9"/>
        <v>1.1100695079568361E-2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18.23</v>
      </c>
      <c r="J101" s="303">
        <v>18.315000000000001</v>
      </c>
      <c r="K101" s="303"/>
      <c r="L101" s="303"/>
      <c r="M101" s="303"/>
      <c r="N101" s="374"/>
      <c r="O101" s="375"/>
      <c r="P101" s="376">
        <v>1037620</v>
      </c>
      <c r="Q101" s="19">
        <f t="shared" si="9"/>
        <v>4.6626439934174908E-3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274.661</v>
      </c>
      <c r="J102" s="303">
        <v>274.86700000000002</v>
      </c>
      <c r="K102" s="16"/>
      <c r="L102" s="16"/>
      <c r="M102" s="17"/>
      <c r="N102" s="16"/>
      <c r="O102" s="56"/>
      <c r="P102" s="57">
        <v>13325538</v>
      </c>
      <c r="Q102" s="19">
        <f t="shared" si="9"/>
        <v>7.5001547362027108E-4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2120.16</v>
      </c>
      <c r="J103" s="303">
        <v>2114.8809999999999</v>
      </c>
      <c r="K103" s="57"/>
      <c r="M103" s="17"/>
      <c r="N103" s="16"/>
      <c r="O103" s="56"/>
      <c r="P103" s="57">
        <v>2279842</v>
      </c>
      <c r="Q103" s="19">
        <f t="shared" si="9"/>
        <v>-2.4899064221568169E-3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72.137</v>
      </c>
      <c r="J104" s="303">
        <v>72.588999999999999</v>
      </c>
      <c r="K104" s="16"/>
      <c r="L104" s="16"/>
      <c r="M104" s="17"/>
      <c r="N104" s="16"/>
      <c r="O104" s="140"/>
      <c r="P104" s="57">
        <v>1242009</v>
      </c>
      <c r="Q104" s="19">
        <f t="shared" si="9"/>
        <v>6.2658552476537446E-3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55.755000000000003</v>
      </c>
      <c r="J105" s="303">
        <v>55.814</v>
      </c>
      <c r="K105" s="16"/>
      <c r="L105" s="16"/>
      <c r="M105" s="17"/>
      <c r="N105" s="16"/>
      <c r="O105" s="140"/>
      <c r="P105" s="57">
        <v>1135715</v>
      </c>
      <c r="Q105" s="19">
        <f t="shared" si="9"/>
        <v>1.0582010582010134E-3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105.042</v>
      </c>
      <c r="J106" s="332">
        <v>105.633</v>
      </c>
      <c r="K106" s="383"/>
      <c r="L106" s="383"/>
      <c r="M106" s="17"/>
      <c r="N106" s="383"/>
      <c r="O106" s="338"/>
      <c r="P106" s="376">
        <v>990212</v>
      </c>
      <c r="Q106" s="19">
        <f t="shared" si="9"/>
        <v>5.6263209002112863E-3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11.19</v>
      </c>
      <c r="J108" s="389">
        <v>11.246</v>
      </c>
      <c r="K108" s="16"/>
      <c r="L108" s="17"/>
      <c r="M108" s="16"/>
      <c r="N108" s="88"/>
      <c r="O108" s="140"/>
      <c r="P108" s="170">
        <v>383752</v>
      </c>
      <c r="Q108" s="19">
        <f t="shared" si="9"/>
        <v>5.0044682752458389E-3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12.788</v>
      </c>
      <c r="J109" s="389">
        <v>12.818</v>
      </c>
      <c r="K109" s="16"/>
      <c r="L109" s="17"/>
      <c r="M109" s="16"/>
      <c r="N109" s="88"/>
      <c r="O109" s="140"/>
      <c r="P109" s="170">
        <v>1634018</v>
      </c>
      <c r="Q109" s="19">
        <f t="shared" si="9"/>
        <v>2.3459493274944759E-3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14.363</v>
      </c>
      <c r="J110" s="389">
        <v>14.454000000000001</v>
      </c>
      <c r="K110" s="16"/>
      <c r="L110" s="17"/>
      <c r="M110" s="16"/>
      <c r="N110" s="88"/>
      <c r="O110" s="393"/>
      <c r="P110" s="170">
        <v>45683686</v>
      </c>
      <c r="Q110" s="19">
        <f t="shared" si="9"/>
        <v>6.3357237345959116E-3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12.773999999999999</v>
      </c>
      <c r="J111" s="389">
        <v>12.847</v>
      </c>
      <c r="K111" s="16"/>
      <c r="L111" s="17"/>
      <c r="M111" s="16"/>
      <c r="N111" s="88"/>
      <c r="O111" s="140"/>
      <c r="P111" s="170">
        <v>16470405</v>
      </c>
      <c r="Q111" s="19">
        <f t="shared" si="9"/>
        <v>5.7147330515109132E-3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148.02699999999999</v>
      </c>
      <c r="J112" s="395">
        <v>148.03800000000001</v>
      </c>
      <c r="K112" s="16"/>
      <c r="L112" s="396"/>
      <c r="M112" s="16"/>
      <c r="N112" s="88"/>
      <c r="O112" s="140"/>
      <c r="P112" s="397">
        <v>148039</v>
      </c>
      <c r="Q112" s="19">
        <f t="shared" si="9"/>
        <v>7.431076763039245E-5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8.5060000000000002</v>
      </c>
      <c r="J113" s="401">
        <v>8.5559999999999992</v>
      </c>
      <c r="K113" s="16"/>
      <c r="L113" s="17"/>
      <c r="M113" s="16"/>
      <c r="N113" s="88"/>
      <c r="O113" s="402"/>
      <c r="P113" s="170">
        <v>612740</v>
      </c>
      <c r="Q113" s="19">
        <f t="shared" si="9"/>
        <v>5.8782036209733051E-3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100.44199999999999</v>
      </c>
      <c r="J114" s="389">
        <v>101.006</v>
      </c>
      <c r="K114" s="16"/>
      <c r="L114" s="17"/>
      <c r="M114" s="16"/>
      <c r="N114" s="88"/>
      <c r="O114" s="403"/>
      <c r="P114" s="170">
        <v>171913</v>
      </c>
      <c r="Q114" s="19">
        <f t="shared" si="9"/>
        <v>5.6151809004202149E-3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76.457999999999998</v>
      </c>
      <c r="J115" s="389">
        <v>76.328000000000003</v>
      </c>
      <c r="K115" s="16"/>
      <c r="L115" s="16"/>
      <c r="M115" s="17"/>
      <c r="N115" s="16"/>
      <c r="O115" s="140"/>
      <c r="P115" s="170">
        <v>375613</v>
      </c>
      <c r="Q115" s="19">
        <f t="shared" si="9"/>
        <v>-1.7002798922283536E-3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77.313000000000002</v>
      </c>
      <c r="J116" s="401">
        <v>77.066000000000003</v>
      </c>
      <c r="K116" s="16"/>
      <c r="L116" s="16"/>
      <c r="M116" s="17"/>
      <c r="N116" s="16"/>
      <c r="O116" s="56"/>
      <c r="P116" s="170">
        <v>133170</v>
      </c>
      <c r="Q116" s="19">
        <f t="shared" si="9"/>
        <v>-3.1948055307645527E-3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98.596000000000004</v>
      </c>
      <c r="J117" s="401">
        <v>98.456999999999994</v>
      </c>
      <c r="K117" s="412"/>
      <c r="L117" s="413"/>
      <c r="M117" s="412"/>
      <c r="N117" s="414"/>
      <c r="O117" s="403"/>
      <c r="P117" s="170">
        <v>2001050</v>
      </c>
      <c r="Q117" s="19">
        <f t="shared" si="9"/>
        <v>-1.409793500750639E-3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85.447999999999993</v>
      </c>
      <c r="J118" s="389">
        <v>86.301000000000002</v>
      </c>
      <c r="K118" s="16"/>
      <c r="L118" s="16"/>
      <c r="M118" s="17"/>
      <c r="N118" s="16"/>
      <c r="O118" s="140"/>
      <c r="P118" s="170">
        <v>4856962</v>
      </c>
      <c r="Q118" s="19">
        <f t="shared" si="9"/>
        <v>9.9826795243892034E-3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9.2929999999999993</v>
      </c>
      <c r="J119" s="401">
        <v>9.36</v>
      </c>
      <c r="K119" s="412"/>
      <c r="L119" s="413"/>
      <c r="M119" s="412"/>
      <c r="N119" s="414"/>
      <c r="O119" s="403"/>
      <c r="P119" s="170">
        <v>625509</v>
      </c>
      <c r="Q119" s="19">
        <f t="shared" si="9"/>
        <v>7.2097277520714702E-3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90.180999999999997</v>
      </c>
      <c r="J120" s="389">
        <v>90.466999999999999</v>
      </c>
      <c r="K120" s="419"/>
      <c r="L120" s="420"/>
      <c r="M120" s="421"/>
      <c r="N120" s="420"/>
      <c r="O120" s="422"/>
      <c r="P120" s="423">
        <v>2250897</v>
      </c>
      <c r="Q120" s="19">
        <f t="shared" si="9"/>
        <v>3.1713997405218544E-3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137.642</v>
      </c>
      <c r="J121" s="429">
        <v>138.53899999999999</v>
      </c>
      <c r="K121" s="419"/>
      <c r="L121" s="420"/>
      <c r="M121" s="421"/>
      <c r="N121" s="420"/>
      <c r="O121" s="422"/>
      <c r="P121" s="423">
        <v>66672036</v>
      </c>
      <c r="Q121" s="19">
        <f t="shared" si="9"/>
        <v>6.5169061768936181E-3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94.16</v>
      </c>
      <c r="J123" s="434">
        <v>95.844999999999999</v>
      </c>
      <c r="K123" s="251" t="s">
        <v>90</v>
      </c>
      <c r="M123" s="227">
        <f>+(J123-I123)/I123</f>
        <v>1.789507221750215E-2</v>
      </c>
      <c r="O123" s="435" t="s">
        <v>90</v>
      </c>
      <c r="P123" s="170">
        <v>316577</v>
      </c>
      <c r="Q123" s="19">
        <f t="shared" si="9"/>
        <v>1.789507221750215E-2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111.608</v>
      </c>
      <c r="J124" s="401">
        <v>111.815</v>
      </c>
      <c r="K124" s="226" t="s">
        <v>79</v>
      </c>
      <c r="M124" s="227" t="e">
        <f>+(#REF!-I124)/I124</f>
        <v>#REF!</v>
      </c>
      <c r="O124" s="440" t="s">
        <v>79</v>
      </c>
      <c r="P124" s="441">
        <v>751286</v>
      </c>
      <c r="Q124" s="19">
        <f t="shared" si="9"/>
        <v>1.854705755859738E-3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110.504</v>
      </c>
      <c r="J125" s="401">
        <v>111.059</v>
      </c>
      <c r="K125" s="226" t="s">
        <v>79</v>
      </c>
      <c r="M125" s="227">
        <f t="shared" ref="M125:M130" si="15">+(J125-I125)/I125</f>
        <v>5.0224426265111904E-3</v>
      </c>
      <c r="O125" s="440" t="s">
        <v>79</v>
      </c>
      <c r="P125" s="57">
        <v>350947</v>
      </c>
      <c r="Q125" s="19">
        <f t="shared" si="9"/>
        <v>5.0224426265111904E-3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182.44800000000001</v>
      </c>
      <c r="J126" s="445">
        <v>183.506</v>
      </c>
      <c r="K126" s="230" t="s">
        <v>81</v>
      </c>
      <c r="M126" s="227">
        <f t="shared" si="15"/>
        <v>5.7989125668683281E-3</v>
      </c>
      <c r="O126" s="446" t="s">
        <v>81</v>
      </c>
      <c r="P126" s="397">
        <v>2321172</v>
      </c>
      <c r="Q126" s="19">
        <f t="shared" si="9"/>
        <v>5.7989125668683281E-3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169.875</v>
      </c>
      <c r="J127" s="434">
        <v>170.68799999999999</v>
      </c>
      <c r="K127" s="88" t="s">
        <v>81</v>
      </c>
      <c r="L127" s="16"/>
      <c r="M127" s="17">
        <f t="shared" si="15"/>
        <v>4.7858719646798418E-3</v>
      </c>
      <c r="N127" s="16"/>
      <c r="O127" s="446" t="s">
        <v>81</v>
      </c>
      <c r="P127" s="170">
        <v>2544613</v>
      </c>
      <c r="Q127" s="19">
        <f t="shared" si="9"/>
        <v>4.7858719646798418E-3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162.55000000000001</v>
      </c>
      <c r="J128" s="434">
        <v>163.45099999999999</v>
      </c>
      <c r="K128" s="88" t="s">
        <v>81</v>
      </c>
      <c r="L128" s="16"/>
      <c r="M128" s="17">
        <f t="shared" si="15"/>
        <v>5.5429098738848477E-3</v>
      </c>
      <c r="N128" s="16"/>
      <c r="O128" s="447" t="s">
        <v>81</v>
      </c>
      <c r="P128" s="170">
        <v>6543117</v>
      </c>
      <c r="Q128" s="19">
        <f t="shared" si="9"/>
        <v>5.5429098738848477E-3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22.065000000000001</v>
      </c>
      <c r="J129" s="434">
        <v>22.170999999999999</v>
      </c>
      <c r="K129" s="230" t="s">
        <v>81</v>
      </c>
      <c r="M129" s="227">
        <f t="shared" si="15"/>
        <v>4.8039882166325898E-3</v>
      </c>
      <c r="O129" s="446" t="s">
        <v>81</v>
      </c>
      <c r="P129" s="170">
        <v>2837846</v>
      </c>
      <c r="Q129" s="19">
        <f t="shared" si="9"/>
        <v>4.8039882166325898E-3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133.35300000000001</v>
      </c>
      <c r="J130" s="434">
        <v>134.47</v>
      </c>
      <c r="K130" s="230" t="s">
        <v>81</v>
      </c>
      <c r="M130" s="227">
        <f t="shared" si="15"/>
        <v>8.37626450098603E-3</v>
      </c>
      <c r="O130" s="446" t="s">
        <v>81</v>
      </c>
      <c r="P130" s="170">
        <v>751149</v>
      </c>
      <c r="Q130" s="19">
        <f t="shared" si="9"/>
        <v>8.37626450098603E-3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136.24299999999999</v>
      </c>
      <c r="J131" s="449">
        <v>136.65899999999999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325250</v>
      </c>
      <c r="Q131" s="19">
        <f t="shared" si="9"/>
        <v>3.0533678794506642E-3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5113.8109999999997</v>
      </c>
      <c r="J134" s="401">
        <v>5152.4449999999997</v>
      </c>
      <c r="K134" s="230"/>
      <c r="M134" s="254">
        <f t="shared" si="16"/>
        <v>7.5548353273126477E-3</v>
      </c>
      <c r="O134" s="446" t="s">
        <v>81</v>
      </c>
      <c r="P134" s="246">
        <v>30919821</v>
      </c>
      <c r="Q134" s="19">
        <f t="shared" si="9"/>
        <v>7.5548353273126477E-3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5057.6509999999998</v>
      </c>
      <c r="J135" s="467">
        <v>5123.8620000000001</v>
      </c>
      <c r="K135" s="468"/>
      <c r="L135" s="469"/>
      <c r="M135" s="470">
        <f t="shared" si="16"/>
        <v>1.309125520918708E-2</v>
      </c>
      <c r="N135" s="469"/>
      <c r="O135" s="471" t="s">
        <v>184</v>
      </c>
      <c r="P135" s="518">
        <v>4918908</v>
      </c>
      <c r="Q135" s="19">
        <f t="shared" ref="Q135:Q143" si="17">+(J135-I135)/I135</f>
        <v>1.309125520918708E-2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83.14</v>
      </c>
      <c r="J136" s="434">
        <v>84.275000000000006</v>
      </c>
      <c r="K136" s="475"/>
      <c r="L136" s="476"/>
      <c r="M136" s="477">
        <f t="shared" si="16"/>
        <v>1.3651671878758782E-2</v>
      </c>
      <c r="N136" s="476"/>
      <c r="O136" s="435" t="s">
        <v>90</v>
      </c>
      <c r="P136" s="478">
        <v>1170333</v>
      </c>
      <c r="Q136" s="19">
        <f t="shared" si="17"/>
        <v>1.3651671878758782E-2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4329.4989999999998</v>
      </c>
      <c r="J137" s="480">
        <v>4355.5950000000003</v>
      </c>
      <c r="K137" s="481"/>
      <c r="L137" s="482"/>
      <c r="M137" s="483">
        <f>+(J137-I137)/I137</f>
        <v>6.0274872450601005E-3</v>
      </c>
      <c r="N137" s="482"/>
      <c r="O137" s="471" t="s">
        <v>184</v>
      </c>
      <c r="P137" s="518">
        <v>12548468</v>
      </c>
      <c r="Q137" s="19">
        <f t="shared" si="17"/>
        <v>6.0274872450601005E-3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9.7750000000000004</v>
      </c>
      <c r="J138" s="434">
        <v>9.81</v>
      </c>
      <c r="K138" s="475"/>
      <c r="L138" s="476"/>
      <c r="M138" s="477">
        <f>+(J138-I138)/I138</f>
        <v>3.5805626598465617E-3</v>
      </c>
      <c r="N138" s="476"/>
      <c r="O138" s="471" t="s">
        <v>184</v>
      </c>
      <c r="P138" s="518">
        <v>2540456</v>
      </c>
      <c r="Q138" s="19">
        <f t="shared" si="17"/>
        <v>3.5805626598465617E-3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157.62200000000001</v>
      </c>
      <c r="J139" s="389">
        <v>158.35499999999999</v>
      </c>
      <c r="K139" s="230" t="s">
        <v>81</v>
      </c>
      <c r="M139" s="227" t="e">
        <f>+(#REF!-#REF!)/#REF!</f>
        <v>#REF!</v>
      </c>
      <c r="O139" s="231" t="s">
        <v>81</v>
      </c>
      <c r="P139" s="232">
        <v>29713757</v>
      </c>
      <c r="Q139" s="19">
        <f t="shared" si="17"/>
        <v>4.6503660656505791E-3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122.68300000000001</v>
      </c>
      <c r="J141" s="495">
        <v>124.22199999999999</v>
      </c>
      <c r="K141" s="290"/>
      <c r="L141" s="8"/>
      <c r="M141" s="496"/>
      <c r="N141" s="8"/>
      <c r="O141" s="497"/>
      <c r="P141" s="309">
        <v>4092891</v>
      </c>
      <c r="Q141" s="19">
        <f t="shared" si="17"/>
        <v>1.2544525321356562E-2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10022.857</v>
      </c>
      <c r="J143" s="495">
        <v>10130.168</v>
      </c>
      <c r="K143" s="230" t="s">
        <v>81</v>
      </c>
      <c r="M143" s="227">
        <f>+(J143-I143)/I143</f>
        <v>1.0706627860698771E-2</v>
      </c>
      <c r="O143" s="446" t="s">
        <v>81</v>
      </c>
      <c r="P143" s="518">
        <v>10295478</v>
      </c>
      <c r="Q143" s="19">
        <f t="shared" si="17"/>
        <v>1.0706627860698771E-2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</sheetData>
  <autoFilter ref="A6:S143">
    <filterColumn colId="9"/>
  </autoFilter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6"/>
  <sheetViews>
    <sheetView showWhiteSpace="0" topLeftCell="A118" zoomScaleSheetLayoutView="100" workbookViewId="0">
      <selection activeCell="J134" sqref="J134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194.928</v>
      </c>
      <c r="J6" s="15">
        <v>194.953</v>
      </c>
      <c r="K6" s="16"/>
      <c r="L6" s="16"/>
      <c r="M6" s="17"/>
      <c r="N6" s="16"/>
      <c r="O6" s="1"/>
      <c r="P6" s="18">
        <v>576187690</v>
      </c>
      <c r="Q6" s="19">
        <f>+(J6-I6)/I6</f>
        <v>1.2825248296809944E-4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133.07300000000001</v>
      </c>
      <c r="J7" s="27">
        <v>133.09100000000001</v>
      </c>
      <c r="K7" s="16"/>
      <c r="L7" s="16"/>
      <c r="M7" s="17"/>
      <c r="N7" s="16"/>
      <c r="O7" s="1"/>
      <c r="P7" s="28">
        <v>281029169</v>
      </c>
      <c r="Q7" s="19">
        <f t="shared" ref="Q7:Q70" si="0">+(J7-I7)/I7</f>
        <v>1.3526410316142779E-4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111.82899999999999</v>
      </c>
      <c r="J8" s="27">
        <v>111.842</v>
      </c>
      <c r="K8" s="16"/>
      <c r="L8" s="16"/>
      <c r="M8" s="17"/>
      <c r="N8" s="16"/>
      <c r="O8" s="1"/>
      <c r="P8" s="18">
        <v>61694547</v>
      </c>
      <c r="Q8" s="19">
        <f t="shared" si="0"/>
        <v>1.1624891575535175E-4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118.703</v>
      </c>
      <c r="J9" s="27">
        <v>118.72</v>
      </c>
      <c r="K9" s="16"/>
      <c r="L9" s="16"/>
      <c r="M9" s="17"/>
      <c r="N9" s="16"/>
      <c r="P9" s="18">
        <v>122736306</v>
      </c>
      <c r="Q9" s="19">
        <f t="shared" si="0"/>
        <v>1.4321457755908366E-4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116.54900000000001</v>
      </c>
      <c r="J10" s="27">
        <v>116.566</v>
      </c>
      <c r="K10" s="16"/>
      <c r="L10" s="16"/>
      <c r="M10" s="17"/>
      <c r="N10" s="16"/>
      <c r="O10" s="42"/>
      <c r="P10" s="43">
        <v>12523280</v>
      </c>
      <c r="Q10" s="19">
        <f t="shared" si="0"/>
        <v>1.4586139735215151E-4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113.60899999999999</v>
      </c>
      <c r="J11" s="47">
        <v>113.628</v>
      </c>
      <c r="K11" s="16"/>
      <c r="L11" s="16"/>
      <c r="M11" s="17"/>
      <c r="N11" s="16"/>
      <c r="O11" s="42"/>
      <c r="P11" s="43">
        <v>140664341</v>
      </c>
      <c r="Q11" s="19">
        <f t="shared" si="0"/>
        <v>1.6724027145741498E-4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112.467</v>
      </c>
      <c r="J12" s="27">
        <v>112.48</v>
      </c>
      <c r="K12" s="16"/>
      <c r="L12" s="17"/>
      <c r="M12" s="16"/>
      <c r="N12" s="50"/>
      <c r="O12" s="50"/>
      <c r="P12" s="51">
        <v>3571353</v>
      </c>
      <c r="Q12" s="19">
        <f t="shared" si="0"/>
        <v>1.1558946179772938E-4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45.975000000000001</v>
      </c>
      <c r="J13" s="55">
        <v>45.98</v>
      </c>
      <c r="K13" s="16"/>
      <c r="L13" s="16"/>
      <c r="M13" s="17"/>
      <c r="N13" s="16"/>
      <c r="O13" s="56"/>
      <c r="P13" s="57">
        <v>34037110</v>
      </c>
      <c r="Q13" s="19">
        <f t="shared" si="0"/>
        <v>1.0875475802056449E-4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32.442</v>
      </c>
      <c r="J14" s="55">
        <v>32.445999999999998</v>
      </c>
      <c r="K14" s="16"/>
      <c r="L14" s="16"/>
      <c r="M14" s="17"/>
      <c r="N14" s="16"/>
      <c r="O14" s="56"/>
      <c r="P14" s="57">
        <v>5716460</v>
      </c>
      <c r="Q14" s="19">
        <f t="shared" si="0"/>
        <v>1.2329696072984969E-4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109.773</v>
      </c>
      <c r="J15" s="55">
        <v>109.789</v>
      </c>
      <c r="K15" s="16"/>
      <c r="L15" s="17"/>
      <c r="M15" s="16"/>
      <c r="N15" s="65"/>
      <c r="O15" s="66"/>
      <c r="P15" s="67">
        <v>70690465</v>
      </c>
      <c r="Q15" s="19">
        <f t="shared" si="0"/>
        <v>1.4575533145678212E-4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17.187000000000001</v>
      </c>
      <c r="J17" s="76">
        <v>17.190000000000001</v>
      </c>
      <c r="K17" s="16"/>
      <c r="L17" s="16"/>
      <c r="M17" s="17"/>
      <c r="N17" s="16"/>
      <c r="O17" s="1"/>
      <c r="P17" s="67">
        <v>102393788</v>
      </c>
      <c r="Q17" s="19">
        <f t="shared" si="0"/>
        <v>1.7455053237913035E-4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124.203</v>
      </c>
      <c r="J18" s="55">
        <v>124.21599999999999</v>
      </c>
      <c r="K18" s="16"/>
      <c r="L18" s="16"/>
      <c r="M18" s="17"/>
      <c r="N18" s="16"/>
      <c r="O18" s="16"/>
      <c r="P18" s="83">
        <v>1982866</v>
      </c>
      <c r="Q18" s="19">
        <f t="shared" si="0"/>
        <v>1.0466735908143136E-4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</v>
      </c>
      <c r="J19" s="55">
        <v>1.17</v>
      </c>
      <c r="K19" s="51"/>
      <c r="L19" s="88"/>
      <c r="M19" s="17"/>
      <c r="N19" s="16"/>
      <c r="O19" s="36"/>
      <c r="P19" s="18">
        <v>4799396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116.01300000000001</v>
      </c>
      <c r="J20" s="94">
        <v>116.02500000000001</v>
      </c>
      <c r="K20" s="16"/>
      <c r="L20" s="16"/>
      <c r="M20" s="17"/>
      <c r="N20" s="16"/>
      <c r="O20" s="1"/>
      <c r="P20" s="95">
        <v>24973949</v>
      </c>
      <c r="Q20" s="19">
        <f t="shared" si="0"/>
        <v>1.0343668381992065E-4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11.362</v>
      </c>
      <c r="J21" s="102">
        <v>11.364000000000001</v>
      </c>
      <c r="K21" s="103"/>
      <c r="L21" s="104"/>
      <c r="M21" s="103"/>
      <c r="N21" s="105"/>
      <c r="O21" s="106"/>
      <c r="P21" s="107">
        <v>5171875</v>
      </c>
      <c r="Q21" s="19">
        <f t="shared" si="0"/>
        <v>1.760253476501204E-4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163.08199999999999</v>
      </c>
      <c r="J22" s="55">
        <v>163.10400000000001</v>
      </c>
      <c r="P22" s="95">
        <v>77627270</v>
      </c>
      <c r="Q22" s="19">
        <f t="shared" si="0"/>
        <v>1.3490146061502669E-4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11.364000000000001</v>
      </c>
      <c r="J23" s="119">
        <v>11.365</v>
      </c>
      <c r="K23" s="16"/>
      <c r="L23" s="16"/>
      <c r="M23" s="17"/>
      <c r="N23" s="16"/>
      <c r="O23" s="16"/>
      <c r="P23" s="83">
        <v>731286</v>
      </c>
      <c r="Q23" s="19">
        <f t="shared" si="0"/>
        <v>8.7997184090060339E-5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</v>
      </c>
      <c r="J25" s="125">
        <v>1.802</v>
      </c>
      <c r="K25" s="88" t="s">
        <v>48</v>
      </c>
      <c r="L25" s="16"/>
      <c r="M25" s="17">
        <f>+(J25-I25)/I25</f>
        <v>1.111111111111112E-3</v>
      </c>
      <c r="N25" s="16"/>
      <c r="O25" s="126" t="s">
        <v>49</v>
      </c>
      <c r="P25" s="127">
        <v>4262502</v>
      </c>
      <c r="Q25" s="19">
        <f t="shared" si="0"/>
        <v>1.111111111111112E-3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62.332000000000001</v>
      </c>
      <c r="J27" s="102">
        <v>62.338000000000001</v>
      </c>
      <c r="K27" s="16"/>
      <c r="L27" s="16"/>
      <c r="M27" s="134"/>
      <c r="N27" s="16"/>
      <c r="O27" s="16"/>
      <c r="P27" s="18">
        <v>1455848</v>
      </c>
      <c r="Q27" s="19">
        <f t="shared" si="0"/>
        <v>9.6258743502538466E-5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130.161</v>
      </c>
      <c r="J28" s="55">
        <v>130.37</v>
      </c>
      <c r="K28" s="16"/>
      <c r="L28" s="16"/>
      <c r="M28" s="17"/>
      <c r="N28" s="16"/>
      <c r="O28" s="140"/>
      <c r="P28" s="57">
        <v>6210333</v>
      </c>
      <c r="Q28" s="19">
        <f t="shared" si="0"/>
        <v>1.6057037054110154E-3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106.286</v>
      </c>
      <c r="J29" s="146">
        <v>106.768</v>
      </c>
      <c r="K29" s="16"/>
      <c r="L29" s="16"/>
      <c r="M29" s="17"/>
      <c r="N29" s="16"/>
      <c r="O29" s="140"/>
      <c r="P29" s="57">
        <v>548470</v>
      </c>
      <c r="Q29" s="19">
        <f t="shared" si="0"/>
        <v>4.5349340458762143E-3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103.48699999999999</v>
      </c>
      <c r="J30" s="152">
        <v>103.502</v>
      </c>
      <c r="K30" s="16"/>
      <c r="L30" s="16"/>
      <c r="M30" s="153"/>
      <c r="N30" s="16"/>
      <c r="O30" s="154"/>
      <c r="P30" s="67">
        <v>69053607</v>
      </c>
      <c r="Q30" s="19">
        <f t="shared" si="0"/>
        <v>1.4494574197725869E-4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131.05500000000001</v>
      </c>
      <c r="J32" s="76">
        <v>131.749</v>
      </c>
      <c r="K32" s="16"/>
      <c r="L32" s="16"/>
      <c r="M32" s="17"/>
      <c r="N32" s="16"/>
      <c r="O32" s="56"/>
      <c r="P32" s="163">
        <v>1137261</v>
      </c>
      <c r="Q32" s="19">
        <f t="shared" si="0"/>
        <v>5.2954866277516183E-3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503.59899999999999</v>
      </c>
      <c r="J33" s="55">
        <v>505.46499999999997</v>
      </c>
      <c r="K33" s="16"/>
      <c r="L33" s="16"/>
      <c r="M33" s="17"/>
      <c r="N33" s="16"/>
      <c r="O33" s="169"/>
      <c r="P33" s="170">
        <v>1070071</v>
      </c>
      <c r="Q33" s="19">
        <f t="shared" si="0"/>
        <v>3.7053290415588304E-3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123.80500000000001</v>
      </c>
      <c r="J34" s="55">
        <v>124.607</v>
      </c>
      <c r="K34" s="16"/>
      <c r="L34" s="16"/>
      <c r="M34" s="17"/>
      <c r="N34" s="16"/>
      <c r="O34" s="174"/>
      <c r="P34" s="170">
        <v>737051</v>
      </c>
      <c r="Q34" s="19">
        <f t="shared" si="0"/>
        <v>6.4779290012519078E-3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120.624</v>
      </c>
      <c r="J35" s="27">
        <v>120.633</v>
      </c>
      <c r="K35" s="16"/>
      <c r="L35" s="16"/>
      <c r="M35" s="17"/>
      <c r="N35" s="16"/>
      <c r="P35" s="170">
        <v>197114</v>
      </c>
      <c r="Q35" s="19">
        <f t="shared" si="0"/>
        <v>7.4612017508956277E-5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125.494</v>
      </c>
      <c r="J36" s="27">
        <v>125.50700000000001</v>
      </c>
      <c r="K36" s="16"/>
      <c r="L36" s="16"/>
      <c r="M36" s="17"/>
      <c r="N36" s="16"/>
      <c r="O36" s="174"/>
      <c r="P36" s="170">
        <v>129146</v>
      </c>
      <c r="Q36" s="19">
        <f t="shared" si="0"/>
        <v>1.0359060990967878E-4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107.30500000000001</v>
      </c>
      <c r="J37" s="27">
        <v>107.315</v>
      </c>
      <c r="K37" s="16"/>
      <c r="L37" s="16"/>
      <c r="M37" s="17"/>
      <c r="N37" s="16"/>
      <c r="O37" s="174"/>
      <c r="P37" s="170">
        <v>122125</v>
      </c>
      <c r="Q37" s="19">
        <f t="shared" si="0"/>
        <v>9.3192302315743943E-5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97.894000000000005</v>
      </c>
      <c r="J38" s="27">
        <v>98.611000000000004</v>
      </c>
      <c r="K38" s="16"/>
      <c r="L38" s="16"/>
      <c r="M38" s="17"/>
      <c r="N38" s="16"/>
      <c r="O38" s="140"/>
      <c r="P38" s="186">
        <v>131843</v>
      </c>
      <c r="Q38" s="19">
        <f t="shared" si="0"/>
        <v>7.3242486771405678E-3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165.751</v>
      </c>
      <c r="J39" s="27">
        <v>166.304</v>
      </c>
      <c r="K39" s="16"/>
      <c r="L39" s="16"/>
      <c r="M39" s="17"/>
      <c r="N39" s="16"/>
      <c r="O39" s="140"/>
      <c r="P39" s="170">
        <v>528348</v>
      </c>
      <c r="Q39" s="19">
        <f t="shared" si="0"/>
        <v>3.3363297958986507E-3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91.119</v>
      </c>
      <c r="J40" s="27">
        <v>91.554000000000002</v>
      </c>
      <c r="K40" s="16"/>
      <c r="L40" s="17"/>
      <c r="M40" s="16"/>
      <c r="N40" s="189"/>
      <c r="O40" s="189"/>
      <c r="P40" s="190">
        <v>953622</v>
      </c>
      <c r="Q40" s="19">
        <f t="shared" si="0"/>
        <v>4.7739768873670948E-3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120.39700000000001</v>
      </c>
      <c r="J41" s="55">
        <v>120.54300000000001</v>
      </c>
      <c r="K41" s="16"/>
      <c r="L41" s="17"/>
      <c r="M41" s="16"/>
      <c r="N41" s="65"/>
      <c r="O41" s="65"/>
      <c r="P41" s="190">
        <v>39373882</v>
      </c>
      <c r="Q41" s="19">
        <f t="shared" si="0"/>
        <v>1.2126548003687865E-3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158.667</v>
      </c>
      <c r="J42" s="27">
        <v>160.149</v>
      </c>
      <c r="K42" s="16"/>
      <c r="L42" s="16"/>
      <c r="M42" s="17"/>
      <c r="N42" s="16"/>
      <c r="O42" s="195"/>
      <c r="P42" s="170">
        <v>642842</v>
      </c>
      <c r="Q42" s="19">
        <f t="shared" si="0"/>
        <v>9.3403165119400958E-3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142.999</v>
      </c>
      <c r="J43" s="27">
        <v>143.535</v>
      </c>
      <c r="K43" s="16"/>
      <c r="L43" s="16"/>
      <c r="M43" s="17"/>
      <c r="N43" s="16"/>
      <c r="O43" s="195"/>
      <c r="P43" s="170">
        <v>576152</v>
      </c>
      <c r="Q43" s="19">
        <f t="shared" si="0"/>
        <v>3.7482779599857436E-3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92.379000000000005</v>
      </c>
      <c r="J44" s="27">
        <v>92.444000000000003</v>
      </c>
      <c r="K44" s="16"/>
      <c r="L44" s="16"/>
      <c r="M44" s="17"/>
      <c r="N44" s="16"/>
      <c r="O44" s="204"/>
      <c r="P44" s="205">
        <v>242480</v>
      </c>
      <c r="Q44" s="19">
        <f t="shared" si="0"/>
        <v>7.0362311780813522E-4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20.91</v>
      </c>
      <c r="J45" s="211">
        <v>21.084</v>
      </c>
      <c r="K45" s="16"/>
      <c r="L45" s="17"/>
      <c r="M45" s="16"/>
      <c r="N45" s="65"/>
      <c r="O45" s="65"/>
      <c r="P45" s="212">
        <v>42275669</v>
      </c>
      <c r="Q45" s="19">
        <f t="shared" si="0"/>
        <v>8.3213773314203491E-3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88.906000000000006</v>
      </c>
      <c r="J46" s="211">
        <v>89.001999999999995</v>
      </c>
      <c r="K46" s="16"/>
      <c r="L46" s="17"/>
      <c r="M46" s="16"/>
      <c r="N46" s="65"/>
      <c r="O46" s="65"/>
      <c r="P46" s="212">
        <v>338211</v>
      </c>
      <c r="Q46" s="19">
        <f t="shared" si="0"/>
        <v>1.0797921400129285E-3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2101.23</v>
      </c>
      <c r="J48" s="225">
        <v>2110.5219999999999</v>
      </c>
      <c r="K48" s="226" t="s">
        <v>79</v>
      </c>
      <c r="M48" s="227">
        <f t="shared" ref="M48" si="4">+(J48-I48)/I48</f>
        <v>4.4221717755790254E-3</v>
      </c>
      <c r="O48" s="228" t="s">
        <v>79</v>
      </c>
      <c r="P48" s="95">
        <v>9448810</v>
      </c>
      <c r="Q48" s="19">
        <f t="shared" si="0"/>
        <v>4.4221717755790254E-3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121.193</v>
      </c>
      <c r="J49" s="27">
        <v>121.16800000000001</v>
      </c>
      <c r="K49" s="230" t="s">
        <v>81</v>
      </c>
      <c r="M49" s="227" t="e">
        <f>+(#REF!-#REF!)/#REF!</f>
        <v>#REF!</v>
      </c>
      <c r="O49" s="231" t="s">
        <v>81</v>
      </c>
      <c r="P49" s="232">
        <v>60584220</v>
      </c>
      <c r="Q49" s="19">
        <f t="shared" si="0"/>
        <v>-2.0628254107078357E-4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186.154</v>
      </c>
      <c r="J50" s="27">
        <v>188.31800000000001</v>
      </c>
      <c r="K50" s="230" t="s">
        <v>81</v>
      </c>
      <c r="M50" s="227" t="e">
        <f>+(#REF!-#REF!)/#REF!</f>
        <v>#REF!</v>
      </c>
      <c r="O50" s="231" t="s">
        <v>81</v>
      </c>
      <c r="P50" s="232">
        <v>1964726</v>
      </c>
      <c r="Q50" s="19">
        <f t="shared" si="0"/>
        <v>1.1624783781170513E-2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16.407</v>
      </c>
      <c r="J51" s="27">
        <v>16.538</v>
      </c>
      <c r="K51" s="230" t="s">
        <v>81</v>
      </c>
      <c r="M51" s="227" t="e">
        <f>+(#REF!-#REF!)/#REF!</f>
        <v>#REF!</v>
      </c>
      <c r="O51" s="231" t="s">
        <v>81</v>
      </c>
      <c r="P51" s="193">
        <v>4708109</v>
      </c>
      <c r="Q51" s="19">
        <f t="shared" si="0"/>
        <v>7.9843969037606041E-3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2.7389999999999999</v>
      </c>
      <c r="J52" s="102">
        <v>2.774</v>
      </c>
      <c r="K52" s="230"/>
      <c r="M52" s="227">
        <f t="shared" ref="M52:M53" si="6">+(J52-I52)/I52</f>
        <v>1.2778386272362229E-2</v>
      </c>
      <c r="O52" s="235" t="s">
        <v>48</v>
      </c>
      <c r="P52" s="232">
        <v>10236531</v>
      </c>
      <c r="Q52" s="19">
        <f t="shared" si="0"/>
        <v>1.2778386272362229E-2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2.464</v>
      </c>
      <c r="J53" s="27">
        <v>2.4929999999999999</v>
      </c>
      <c r="K53" s="236" t="s">
        <v>48</v>
      </c>
      <c r="M53" s="227">
        <f t="shared" si="6"/>
        <v>1.1769480519480485E-2</v>
      </c>
      <c r="O53" s="237" t="s">
        <v>48</v>
      </c>
      <c r="P53" s="238">
        <v>9294148</v>
      </c>
      <c r="Q53" s="19">
        <f t="shared" si="0"/>
        <v>1.1769480519480485E-2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65.787999999999997</v>
      </c>
      <c r="J54" s="244">
        <v>66.811999999999998</v>
      </c>
      <c r="K54" s="230" t="s">
        <v>81</v>
      </c>
      <c r="M54" s="227">
        <f>+(J54-I54)/I54</f>
        <v>1.5565148659329984E-2</v>
      </c>
      <c r="O54" s="245" t="s">
        <v>88</v>
      </c>
      <c r="P54" s="246">
        <v>66812</v>
      </c>
      <c r="Q54" s="19">
        <f t="shared" si="0"/>
        <v>1.5565148659329984E-2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1.1459999999999999</v>
      </c>
      <c r="J55" s="250">
        <v>1.167</v>
      </c>
      <c r="K55" s="251" t="s">
        <v>90</v>
      </c>
      <c r="M55" s="227" t="e">
        <f>+(#REF!-I55)/I55</f>
        <v>#REF!</v>
      </c>
      <c r="O55" s="252" t="s">
        <v>90</v>
      </c>
      <c r="P55" s="238">
        <v>2205064</v>
      </c>
      <c r="Q55" s="19">
        <f t="shared" si="0"/>
        <v>1.8324607329843045E-2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</v>
      </c>
      <c r="J56" s="250">
        <v>1.2589999999999999</v>
      </c>
      <c r="K56" s="251"/>
      <c r="M56" s="254">
        <f t="shared" ref="M56:M63" si="7">+(J56-I56)/I56</f>
        <v>7.9491255961835442E-4</v>
      </c>
      <c r="O56" s="252" t="s">
        <v>90</v>
      </c>
      <c r="P56" s="238">
        <v>767368</v>
      </c>
      <c r="Q56" s="19">
        <f t="shared" si="0"/>
        <v>7.9491255961835442E-4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1.1659999999999999</v>
      </c>
      <c r="J57" s="211">
        <v>1.1739999999999999</v>
      </c>
      <c r="K57" s="251"/>
      <c r="M57" s="254">
        <f t="shared" si="7"/>
        <v>6.8610634648370566E-3</v>
      </c>
      <c r="O57" s="252" t="s">
        <v>90</v>
      </c>
      <c r="P57" s="57">
        <v>697452</v>
      </c>
      <c r="Q57" s="19">
        <f t="shared" si="0"/>
        <v>6.8610634648370566E-3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1.1240000000000001</v>
      </c>
      <c r="J58" s="55">
        <v>1.133</v>
      </c>
      <c r="K58" s="251"/>
      <c r="M58" s="254">
        <f t="shared" si="7"/>
        <v>8.0071174377223282E-3</v>
      </c>
      <c r="O58" s="252" t="s">
        <v>90</v>
      </c>
      <c r="P58" s="57">
        <v>670702</v>
      </c>
      <c r="Q58" s="19">
        <f t="shared" si="0"/>
        <v>8.0071174377223282E-3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110.018</v>
      </c>
      <c r="J59" s="102">
        <v>110.91200000000001</v>
      </c>
      <c r="K59" s="251"/>
      <c r="M59" s="254">
        <f t="shared" si="7"/>
        <v>8.1259430275046392E-3</v>
      </c>
      <c r="O59" s="258" t="s">
        <v>81</v>
      </c>
      <c r="P59" s="238">
        <v>16042258</v>
      </c>
      <c r="Q59" s="19">
        <f t="shared" si="0"/>
        <v>8.1259430275046392E-3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130.06200000000001</v>
      </c>
      <c r="J60" s="264">
        <v>130.51499999999999</v>
      </c>
      <c r="K60" s="251"/>
      <c r="M60" s="254">
        <f t="shared" si="7"/>
        <v>3.4829542833415949E-3</v>
      </c>
      <c r="O60" s="258" t="s">
        <v>81</v>
      </c>
      <c r="P60" s="238">
        <v>98800</v>
      </c>
      <c r="Q60" s="19">
        <f t="shared" si="0"/>
        <v>3.4829542833415949E-3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1085.248</v>
      </c>
      <c r="J61" s="27">
        <v>1104.02</v>
      </c>
      <c r="K61" s="251"/>
      <c r="M61" s="254" t="e">
        <f>+(I61-#REF!)/#REF!</f>
        <v>#REF!</v>
      </c>
      <c r="O61" s="228" t="s">
        <v>79</v>
      </c>
      <c r="P61" s="238">
        <v>5520101</v>
      </c>
      <c r="Q61" s="19">
        <f t="shared" si="0"/>
        <v>1.729742879046995E-2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12.234999999999999</v>
      </c>
      <c r="J62" s="264">
        <v>12.313000000000001</v>
      </c>
      <c r="K62" s="251"/>
      <c r="M62" s="254">
        <f t="shared" ref="M62" si="8">+(J62-I62)/I62</f>
        <v>6.3751532488762717E-3</v>
      </c>
      <c r="O62" s="258" t="s">
        <v>81</v>
      </c>
      <c r="P62" s="267">
        <v>6318213</v>
      </c>
      <c r="Q62" s="19">
        <f t="shared" si="0"/>
        <v>6.3751532488762717E-3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9.3620000000000001</v>
      </c>
      <c r="J63" s="274">
        <v>9.4629999999999992</v>
      </c>
      <c r="K63" s="275"/>
      <c r="L63" s="276"/>
      <c r="M63" s="277">
        <f t="shared" si="7"/>
        <v>1.0788293099764911E-2</v>
      </c>
      <c r="N63" s="276"/>
      <c r="O63" s="278" t="s">
        <v>81</v>
      </c>
      <c r="P63" s="267">
        <v>25320527</v>
      </c>
      <c r="Q63" s="19">
        <f t="shared" si="0"/>
        <v>1.0788293099764911E-2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82.412000000000006</v>
      </c>
      <c r="J65" s="288">
        <v>83.1</v>
      </c>
      <c r="K65" s="16"/>
      <c r="L65" s="16"/>
      <c r="M65" s="17"/>
      <c r="N65" s="16"/>
      <c r="O65" s="140"/>
      <c r="P65" s="289">
        <v>1258728</v>
      </c>
      <c r="Q65" s="19">
        <f t="shared" si="0"/>
        <v>8.3482987914379955E-3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107.38500000000001</v>
      </c>
      <c r="J71" s="297">
        <v>107.398</v>
      </c>
      <c r="K71" s="16"/>
      <c r="L71" s="17"/>
      <c r="M71" s="16"/>
      <c r="N71" s="298"/>
      <c r="O71" s="298"/>
      <c r="P71" s="238">
        <v>72092717</v>
      </c>
      <c r="Q71" s="19">
        <f t="shared" ref="Q71:Q134" si="9">+(J71-I71)/I71</f>
        <v>1.2105973832463583E-4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99.257999999999996</v>
      </c>
      <c r="J72" s="303">
        <v>99.268000000000001</v>
      </c>
      <c r="K72" s="16"/>
      <c r="L72" s="17"/>
      <c r="M72" s="16"/>
      <c r="N72" s="304"/>
      <c r="O72" s="304"/>
      <c r="P72" s="51">
        <v>73099590</v>
      </c>
      <c r="Q72" s="19">
        <f t="shared" si="9"/>
        <v>1.0074754679728703E-4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105.651</v>
      </c>
      <c r="J73" s="303">
        <v>105.666</v>
      </c>
      <c r="K73" s="16"/>
      <c r="L73" s="17"/>
      <c r="M73" s="16"/>
      <c r="N73" s="304"/>
      <c r="O73" s="304"/>
      <c r="P73" s="51">
        <v>47641681</v>
      </c>
      <c r="Q73" s="19">
        <f t="shared" si="9"/>
        <v>1.4197688616293807E-4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102.82599999999999</v>
      </c>
      <c r="J74" s="303">
        <v>102.84099999999999</v>
      </c>
      <c r="K74" s="16"/>
      <c r="L74" s="17"/>
      <c r="M74" s="16"/>
      <c r="N74" s="307"/>
      <c r="O74" s="307"/>
      <c r="P74" s="51">
        <v>139418524</v>
      </c>
      <c r="Q74" s="19">
        <f t="shared" si="9"/>
        <v>1.458775017991614E-4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104.35599999999999</v>
      </c>
      <c r="J75" s="303">
        <v>104.375</v>
      </c>
      <c r="K75" s="16"/>
      <c r="L75" s="17"/>
      <c r="M75" s="16"/>
      <c r="N75" s="65"/>
      <c r="O75" s="65"/>
      <c r="P75" s="51">
        <v>13290260</v>
      </c>
      <c r="Q75" s="19">
        <f t="shared" si="9"/>
        <v>1.8206907125613723E-4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107.371</v>
      </c>
      <c r="J76" s="303">
        <v>107.387</v>
      </c>
      <c r="K76" s="16"/>
      <c r="L76" s="17"/>
      <c r="M76" s="16"/>
      <c r="N76" s="50"/>
      <c r="O76" s="50"/>
      <c r="P76" s="51">
        <v>44002374</v>
      </c>
      <c r="Q76" s="19">
        <f t="shared" si="9"/>
        <v>1.4901602853661925E-4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104.158</v>
      </c>
      <c r="J77" s="303">
        <v>104.17100000000001</v>
      </c>
      <c r="K77" s="16"/>
      <c r="L77" s="17"/>
      <c r="M77" s="16"/>
      <c r="N77" s="65"/>
      <c r="O77" s="65"/>
      <c r="P77" s="51">
        <v>300274350</v>
      </c>
      <c r="Q77" s="19">
        <f t="shared" si="9"/>
        <v>1.2481038422401764E-4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101.41500000000001</v>
      </c>
      <c r="J78" s="303">
        <v>101.428</v>
      </c>
      <c r="K78" s="16"/>
      <c r="L78" s="17"/>
      <c r="M78" s="16"/>
      <c r="N78" s="298"/>
      <c r="O78" s="298"/>
      <c r="P78" s="309">
        <v>165031052</v>
      </c>
      <c r="Q78" s="19">
        <f t="shared" si="9"/>
        <v>1.2818616575448422E-4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102.22199999999999</v>
      </c>
      <c r="J79" s="303">
        <v>102.229</v>
      </c>
      <c r="K79" s="16"/>
      <c r="L79" s="17"/>
      <c r="M79" s="16"/>
      <c r="N79" s="298"/>
      <c r="O79" s="298"/>
      <c r="P79" s="309">
        <v>2305569</v>
      </c>
      <c r="Q79" s="19">
        <f t="shared" si="9"/>
        <v>6.8478409735722284E-5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105.024</v>
      </c>
      <c r="J80" s="303">
        <v>105.038</v>
      </c>
      <c r="K80" s="16"/>
      <c r="L80" s="17"/>
      <c r="M80" s="16"/>
      <c r="N80" s="42"/>
      <c r="O80" s="42"/>
      <c r="P80" s="43">
        <v>23028246</v>
      </c>
      <c r="Q80" s="19">
        <f t="shared" si="9"/>
        <v>1.3330286410721161E-4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106.866</v>
      </c>
      <c r="J81" s="303">
        <v>106.884</v>
      </c>
      <c r="K81" s="16"/>
      <c r="L81" s="17"/>
      <c r="M81" s="16"/>
      <c r="N81" s="50"/>
      <c r="O81" s="50"/>
      <c r="P81" s="267">
        <v>70927784</v>
      </c>
      <c r="Q81" s="19">
        <f t="shared" si="9"/>
        <v>1.6843523665151388E-4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104.083</v>
      </c>
      <c r="J82" s="303">
        <v>104.09399999999999</v>
      </c>
      <c r="K82" s="8"/>
      <c r="L82" s="311"/>
      <c r="M82" s="8"/>
      <c r="N82" s="312"/>
      <c r="O82" s="312"/>
      <c r="P82" s="309">
        <v>101657794</v>
      </c>
      <c r="Q82" s="19">
        <f t="shared" si="9"/>
        <v>1.0568488610047444E-4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103.366</v>
      </c>
      <c r="J83" s="303">
        <v>103.376</v>
      </c>
      <c r="K83" s="16"/>
      <c r="L83" s="17"/>
      <c r="M83" s="16"/>
      <c r="N83" s="65"/>
      <c r="O83" s="65"/>
      <c r="P83" s="193">
        <v>13896277</v>
      </c>
      <c r="Q83" s="19">
        <f t="shared" si="9"/>
        <v>9.6743610084603406E-5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103.004</v>
      </c>
      <c r="J84" s="303">
        <v>103.018</v>
      </c>
      <c r="K84" s="16"/>
      <c r="L84" s="17"/>
      <c r="M84" s="16"/>
      <c r="N84" s="189"/>
      <c r="O84" s="189"/>
      <c r="P84" s="193">
        <v>485422526</v>
      </c>
      <c r="Q84" s="19">
        <f t="shared" si="9"/>
        <v>1.3591705176493914E-4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103.02200000000001</v>
      </c>
      <c r="J85" s="303">
        <v>103.032</v>
      </c>
      <c r="K85" s="16"/>
      <c r="L85" s="17"/>
      <c r="M85" s="16"/>
      <c r="N85" s="50"/>
      <c r="O85" s="50"/>
      <c r="P85" s="193">
        <v>7210830</v>
      </c>
      <c r="Q85" s="19">
        <f t="shared" si="9"/>
        <v>9.7066645959027243E-5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102.169</v>
      </c>
      <c r="J86" s="303">
        <v>102.184</v>
      </c>
      <c r="K86" s="16"/>
      <c r="L86" s="17"/>
      <c r="M86" s="16"/>
      <c r="N86" s="189"/>
      <c r="O86" s="189"/>
      <c r="P86" s="190">
        <v>96608802</v>
      </c>
      <c r="Q86" s="19">
        <f t="shared" si="9"/>
        <v>1.4681557028061907E-4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105.291</v>
      </c>
      <c r="J87" s="322">
        <v>105.304</v>
      </c>
      <c r="K87" s="16"/>
      <c r="L87" s="17"/>
      <c r="M87" s="16"/>
      <c r="N87" s="65"/>
      <c r="O87" s="189"/>
      <c r="P87" s="193">
        <v>1896836</v>
      </c>
      <c r="Q87" s="19">
        <f t="shared" si="9"/>
        <v>1.2346734288785585E-4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102.351</v>
      </c>
      <c r="J88" s="303">
        <v>102.36499999999999</v>
      </c>
      <c r="K88" s="16"/>
      <c r="L88" s="17"/>
      <c r="M88" s="16"/>
      <c r="N88" s="50"/>
      <c r="O88" s="50"/>
      <c r="P88" s="323">
        <v>239141528</v>
      </c>
      <c r="Q88" s="19">
        <f t="shared" si="9"/>
        <v>1.3678420337852874E-4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101.919</v>
      </c>
      <c r="J89" s="303">
        <v>101.928</v>
      </c>
      <c r="K89" s="16"/>
      <c r="L89" s="17"/>
      <c r="M89" s="16"/>
      <c r="N89" s="50"/>
      <c r="O89" s="50"/>
      <c r="P89" s="323">
        <v>7309920</v>
      </c>
      <c r="Q89" s="19">
        <f t="shared" si="9"/>
        <v>8.8305419009216554E-5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105.39400000000001</v>
      </c>
      <c r="J90" s="327">
        <v>105.40600000000001</v>
      </c>
      <c r="K90" s="16"/>
      <c r="L90" s="17"/>
      <c r="M90" s="16"/>
      <c r="N90" s="65"/>
      <c r="O90" s="65"/>
      <c r="P90" s="323">
        <v>29181149</v>
      </c>
      <c r="Q90" s="19">
        <f t="shared" si="9"/>
        <v>1.1385847391692558E-4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101.60299999999999</v>
      </c>
      <c r="J91" s="332">
        <v>101.614</v>
      </c>
      <c r="K91" s="16"/>
      <c r="L91" s="17"/>
      <c r="M91" s="16"/>
      <c r="N91" s="50"/>
      <c r="O91" s="50"/>
      <c r="P91" s="323">
        <v>83535983</v>
      </c>
      <c r="Q91" s="19">
        <f t="shared" si="9"/>
        <v>1.0826451974852997E-4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105.52200000000001</v>
      </c>
      <c r="J93" s="337">
        <v>105.535</v>
      </c>
      <c r="L93" s="227"/>
      <c r="M93" s="1"/>
      <c r="N93" s="338"/>
      <c r="O93" s="338"/>
      <c r="P93" s="339">
        <v>2325591</v>
      </c>
      <c r="Q93" s="19">
        <f t="shared" si="9"/>
        <v>1.2319705843322735E-4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103.51</v>
      </c>
      <c r="J94" s="303">
        <v>103.52200000000001</v>
      </c>
      <c r="K94" s="16"/>
      <c r="L94" s="17"/>
      <c r="M94" s="16"/>
      <c r="N94" s="50"/>
      <c r="O94" s="50"/>
      <c r="P94" s="193">
        <v>6984349</v>
      </c>
      <c r="Q94" s="19">
        <f t="shared" si="9"/>
        <v>1.1593082793933392E-4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105.20699999999999</v>
      </c>
      <c r="J95" s="350">
        <v>105.221</v>
      </c>
      <c r="K95" s="16"/>
      <c r="L95" s="17"/>
      <c r="M95" s="16"/>
      <c r="N95" s="50"/>
      <c r="O95" s="50"/>
      <c r="P95" s="193">
        <v>3774201</v>
      </c>
      <c r="Q95" s="19">
        <f t="shared" si="9"/>
        <v>1.3307099337506065E-4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108.05</v>
      </c>
      <c r="J97" s="358">
        <v>108.29900000000001</v>
      </c>
      <c r="K97" s="16"/>
      <c r="L97" s="17"/>
      <c r="M97" s="16"/>
      <c r="N97" s="359"/>
      <c r="O97" s="360" t="s">
        <v>79</v>
      </c>
      <c r="P97" s="95">
        <v>9541069</v>
      </c>
      <c r="Q97" s="19">
        <f t="shared" si="9"/>
        <v>2.3044886626562653E-3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57.749000000000002</v>
      </c>
      <c r="J99" s="297">
        <v>58.011000000000003</v>
      </c>
      <c r="K99" s="16"/>
      <c r="L99" s="16"/>
      <c r="M99" s="17"/>
      <c r="N99" s="16"/>
      <c r="O99" s="140"/>
      <c r="P99" s="57">
        <v>5330962</v>
      </c>
      <c r="Q99" s="19">
        <f t="shared" si="9"/>
        <v>4.5368750974042913E-3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88.442999999999998</v>
      </c>
      <c r="J100" s="303">
        <v>88.757000000000005</v>
      </c>
      <c r="K100" s="16"/>
      <c r="L100" s="16"/>
      <c r="M100" s="17"/>
      <c r="N100" s="16"/>
      <c r="O100" s="373"/>
      <c r="P100" s="57">
        <v>2068757</v>
      </c>
      <c r="Q100" s="19">
        <f t="shared" si="9"/>
        <v>3.550309238718804E-3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18.315000000000001</v>
      </c>
      <c r="J101" s="303">
        <v>18.399000000000001</v>
      </c>
      <c r="K101" s="303"/>
      <c r="L101" s="303"/>
      <c r="M101" s="303"/>
      <c r="N101" s="374"/>
      <c r="O101" s="375"/>
      <c r="P101" s="376">
        <v>1042392</v>
      </c>
      <c r="Q101" s="19">
        <f t="shared" si="9"/>
        <v>4.5864045864045661E-3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274.86700000000002</v>
      </c>
      <c r="J102" s="303">
        <v>277.13200000000001</v>
      </c>
      <c r="K102" s="16"/>
      <c r="L102" s="16"/>
      <c r="M102" s="17"/>
      <c r="N102" s="16"/>
      <c r="O102" s="56"/>
      <c r="P102" s="57">
        <v>13435381</v>
      </c>
      <c r="Q102" s="19">
        <f t="shared" si="9"/>
        <v>8.2403489687739393E-3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2114.8809999999999</v>
      </c>
      <c r="J103" s="303">
        <v>2112.5920000000001</v>
      </c>
      <c r="K103" s="57"/>
      <c r="M103" s="17"/>
      <c r="N103" s="16"/>
      <c r="O103" s="56"/>
      <c r="P103" s="57">
        <v>2277375</v>
      </c>
      <c r="Q103" s="19">
        <f t="shared" si="9"/>
        <v>-1.0823304006229004E-3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72.588999999999999</v>
      </c>
      <c r="J104" s="303">
        <v>72.667000000000002</v>
      </c>
      <c r="K104" s="16"/>
      <c r="L104" s="16"/>
      <c r="M104" s="17"/>
      <c r="N104" s="16"/>
      <c r="O104" s="140"/>
      <c r="P104" s="57">
        <v>1243346</v>
      </c>
      <c r="Q104" s="19">
        <f t="shared" si="9"/>
        <v>1.0745429748309379E-3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55.814</v>
      </c>
      <c r="J105" s="303">
        <v>55.814999999999998</v>
      </c>
      <c r="K105" s="16"/>
      <c r="L105" s="16"/>
      <c r="M105" s="17"/>
      <c r="N105" s="16"/>
      <c r="O105" s="140"/>
      <c r="P105" s="57">
        <v>1135729</v>
      </c>
      <c r="Q105" s="19">
        <f t="shared" si="9"/>
        <v>1.7916651736081796E-5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105.633</v>
      </c>
      <c r="J106" s="332">
        <v>106.194</v>
      </c>
      <c r="K106" s="383"/>
      <c r="L106" s="383"/>
      <c r="M106" s="17"/>
      <c r="N106" s="383"/>
      <c r="O106" s="338"/>
      <c r="P106" s="376">
        <v>995469</v>
      </c>
      <c r="Q106" s="19">
        <f t="shared" si="9"/>
        <v>5.3108403623868209E-3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11.246</v>
      </c>
      <c r="J108" s="389">
        <v>11.313000000000001</v>
      </c>
      <c r="K108" s="16"/>
      <c r="L108" s="17"/>
      <c r="M108" s="16"/>
      <c r="N108" s="88"/>
      <c r="O108" s="140"/>
      <c r="P108" s="170">
        <v>386022</v>
      </c>
      <c r="Q108" s="19">
        <f t="shared" si="9"/>
        <v>5.957673839587424E-3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12.818</v>
      </c>
      <c r="J109" s="389">
        <v>12.849</v>
      </c>
      <c r="K109" s="16"/>
      <c r="L109" s="17"/>
      <c r="M109" s="16"/>
      <c r="N109" s="88"/>
      <c r="O109" s="140"/>
      <c r="P109" s="170">
        <v>1637972</v>
      </c>
      <c r="Q109" s="19">
        <f t="shared" si="9"/>
        <v>2.4184740209081436E-3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14.454000000000001</v>
      </c>
      <c r="J110" s="389">
        <v>14.558</v>
      </c>
      <c r="K110" s="16"/>
      <c r="L110" s="17"/>
      <c r="M110" s="16"/>
      <c r="N110" s="88"/>
      <c r="O110" s="393"/>
      <c r="P110" s="170">
        <v>45861925</v>
      </c>
      <c r="Q110" s="19">
        <f t="shared" si="9"/>
        <v>7.1952400719523454E-3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12.847</v>
      </c>
      <c r="J111" s="389">
        <v>12.935</v>
      </c>
      <c r="K111" s="16"/>
      <c r="L111" s="17"/>
      <c r="M111" s="16"/>
      <c r="N111" s="88"/>
      <c r="O111" s="140"/>
      <c r="P111" s="170">
        <v>16583306</v>
      </c>
      <c r="Q111" s="19">
        <f t="shared" si="9"/>
        <v>6.8498482135907974E-3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148.03800000000001</v>
      </c>
      <c r="J112" s="395">
        <v>148.04900000000001</v>
      </c>
      <c r="K112" s="16"/>
      <c r="L112" s="396"/>
      <c r="M112" s="16"/>
      <c r="N112" s="88"/>
      <c r="O112" s="140"/>
      <c r="P112" s="397">
        <v>148050</v>
      </c>
      <c r="Q112" s="19">
        <f t="shared" si="9"/>
        <v>7.4305245950334901E-5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8.5559999999999992</v>
      </c>
      <c r="J113" s="401">
        <v>8.6180000000000003</v>
      </c>
      <c r="K113" s="16"/>
      <c r="L113" s="17"/>
      <c r="M113" s="16"/>
      <c r="N113" s="88"/>
      <c r="O113" s="402"/>
      <c r="P113" s="170">
        <v>617179</v>
      </c>
      <c r="Q113" s="19">
        <f t="shared" si="9"/>
        <v>7.24637681159434E-3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101.006</v>
      </c>
      <c r="J114" s="389">
        <v>100.79</v>
      </c>
      <c r="K114" s="16"/>
      <c r="L114" s="17"/>
      <c r="M114" s="16"/>
      <c r="N114" s="88"/>
      <c r="O114" s="403"/>
      <c r="P114" s="170">
        <v>171546</v>
      </c>
      <c r="Q114" s="19">
        <f t="shared" si="9"/>
        <v>-2.1384868225649365E-3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76.328000000000003</v>
      </c>
      <c r="J115" s="389">
        <v>76.561000000000007</v>
      </c>
      <c r="K115" s="16"/>
      <c r="L115" s="16"/>
      <c r="M115" s="17"/>
      <c r="N115" s="16"/>
      <c r="O115" s="140"/>
      <c r="P115" s="170">
        <v>376758</v>
      </c>
      <c r="Q115" s="19">
        <f t="shared" si="9"/>
        <v>3.0526150298711362E-3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77.066000000000003</v>
      </c>
      <c r="J116" s="401">
        <v>77.41</v>
      </c>
      <c r="K116" s="16"/>
      <c r="L116" s="16"/>
      <c r="M116" s="17"/>
      <c r="N116" s="16"/>
      <c r="O116" s="56"/>
      <c r="P116" s="170">
        <v>133766</v>
      </c>
      <c r="Q116" s="19">
        <f t="shared" si="9"/>
        <v>4.4637064334465794E-3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98.456999999999994</v>
      </c>
      <c r="J117" s="401">
        <v>98.569000000000003</v>
      </c>
      <c r="K117" s="412"/>
      <c r="L117" s="413"/>
      <c r="M117" s="412"/>
      <c r="N117" s="414"/>
      <c r="O117" s="403"/>
      <c r="P117" s="170">
        <v>2003310</v>
      </c>
      <c r="Q117" s="19">
        <f t="shared" si="9"/>
        <v>1.1375524340575987E-3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86.301000000000002</v>
      </c>
      <c r="J118" s="389">
        <v>87.213999999999999</v>
      </c>
      <c r="K118" s="16"/>
      <c r="L118" s="16"/>
      <c r="M118" s="17"/>
      <c r="N118" s="16"/>
      <c r="O118" s="140"/>
      <c r="P118" s="170">
        <v>4908322</v>
      </c>
      <c r="Q118" s="19">
        <f t="shared" si="9"/>
        <v>1.0579251688856406E-2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9.36</v>
      </c>
      <c r="J119" s="401">
        <v>9.3930000000000007</v>
      </c>
      <c r="K119" s="412"/>
      <c r="L119" s="413"/>
      <c r="M119" s="412"/>
      <c r="N119" s="414"/>
      <c r="O119" s="403"/>
      <c r="P119" s="170">
        <v>627743</v>
      </c>
      <c r="Q119" s="19">
        <f t="shared" si="9"/>
        <v>3.5256410256411593E-3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90.466999999999999</v>
      </c>
      <c r="J120" s="389">
        <v>90.879000000000005</v>
      </c>
      <c r="K120" s="419"/>
      <c r="L120" s="420"/>
      <c r="M120" s="421"/>
      <c r="N120" s="420"/>
      <c r="O120" s="422"/>
      <c r="P120" s="423">
        <v>2261156</v>
      </c>
      <c r="Q120" s="19">
        <f t="shared" si="9"/>
        <v>4.5541468159661109E-3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138.53899999999999</v>
      </c>
      <c r="J121" s="429">
        <v>139.334</v>
      </c>
      <c r="K121" s="419"/>
      <c r="L121" s="420"/>
      <c r="M121" s="421"/>
      <c r="N121" s="420"/>
      <c r="O121" s="422"/>
      <c r="P121" s="423">
        <v>67055094</v>
      </c>
      <c r="Q121" s="19">
        <f t="shared" si="9"/>
        <v>5.7384563191593416E-3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94.16</v>
      </c>
      <c r="J123" s="434">
        <v>95.844999999999999</v>
      </c>
      <c r="K123" s="251" t="s">
        <v>90</v>
      </c>
      <c r="M123" s="227">
        <f>+(J123-I123)/I123</f>
        <v>1.789507221750215E-2</v>
      </c>
      <c r="O123" s="435" t="s">
        <v>90</v>
      </c>
      <c r="P123" s="170">
        <v>316577</v>
      </c>
      <c r="Q123" s="19">
        <f t="shared" si="9"/>
        <v>1.789507221750215E-2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111.815</v>
      </c>
      <c r="J124" s="401">
        <v>112.158</v>
      </c>
      <c r="K124" s="226" t="s">
        <v>79</v>
      </c>
      <c r="M124" s="227" t="e">
        <f>+(#REF!-I124)/I124</f>
        <v>#REF!</v>
      </c>
      <c r="O124" s="440" t="s">
        <v>79</v>
      </c>
      <c r="P124" s="441">
        <v>753590</v>
      </c>
      <c r="Q124" s="19">
        <f t="shared" si="9"/>
        <v>3.0675669632876049E-3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111.059</v>
      </c>
      <c r="J125" s="401">
        <v>112.69</v>
      </c>
      <c r="K125" s="226" t="s">
        <v>79</v>
      </c>
      <c r="M125" s="227">
        <f t="shared" ref="M125:M130" si="15">+(J125-I125)/I125</f>
        <v>1.4685887681322543E-2</v>
      </c>
      <c r="O125" s="440" t="s">
        <v>79</v>
      </c>
      <c r="P125" s="57">
        <v>356102</v>
      </c>
      <c r="Q125" s="19">
        <f t="shared" si="9"/>
        <v>1.4685887681322543E-2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182.44800000000001</v>
      </c>
      <c r="J126" s="445">
        <v>183.506</v>
      </c>
      <c r="K126" s="230" t="s">
        <v>81</v>
      </c>
      <c r="M126" s="227">
        <f t="shared" si="15"/>
        <v>5.7989125668683281E-3</v>
      </c>
      <c r="O126" s="446" t="s">
        <v>81</v>
      </c>
      <c r="P126" s="397">
        <v>2321172</v>
      </c>
      <c r="Q126" s="19">
        <f t="shared" si="9"/>
        <v>5.7989125668683281E-3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169.875</v>
      </c>
      <c r="J127" s="434">
        <v>170.68799999999999</v>
      </c>
      <c r="K127" s="88" t="s">
        <v>81</v>
      </c>
      <c r="L127" s="16"/>
      <c r="M127" s="17">
        <f t="shared" si="15"/>
        <v>4.7858719646798418E-3</v>
      </c>
      <c r="N127" s="16"/>
      <c r="O127" s="446" t="s">
        <v>81</v>
      </c>
      <c r="P127" s="170">
        <v>2544613</v>
      </c>
      <c r="Q127" s="19">
        <f t="shared" si="9"/>
        <v>4.7858719646798418E-3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162.55000000000001</v>
      </c>
      <c r="J128" s="434">
        <v>163.45099999999999</v>
      </c>
      <c r="K128" s="88" t="s">
        <v>81</v>
      </c>
      <c r="L128" s="16"/>
      <c r="M128" s="17">
        <f t="shared" si="15"/>
        <v>5.5429098738848477E-3</v>
      </c>
      <c r="N128" s="16"/>
      <c r="O128" s="447" t="s">
        <v>81</v>
      </c>
      <c r="P128" s="170">
        <v>6543117</v>
      </c>
      <c r="Q128" s="19">
        <f t="shared" si="9"/>
        <v>5.5429098738848477E-3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22.065000000000001</v>
      </c>
      <c r="J129" s="434">
        <v>22.170999999999999</v>
      </c>
      <c r="K129" s="230" t="s">
        <v>81</v>
      </c>
      <c r="M129" s="227">
        <f t="shared" si="15"/>
        <v>4.8039882166325898E-3</v>
      </c>
      <c r="O129" s="446" t="s">
        <v>81</v>
      </c>
      <c r="P129" s="170">
        <v>2837846</v>
      </c>
      <c r="Q129" s="19">
        <f t="shared" si="9"/>
        <v>4.8039882166325898E-3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133.35300000000001</v>
      </c>
      <c r="J130" s="434">
        <v>134.47</v>
      </c>
      <c r="K130" s="230" t="s">
        <v>81</v>
      </c>
      <c r="M130" s="227">
        <f t="shared" si="15"/>
        <v>8.37626450098603E-3</v>
      </c>
      <c r="O130" s="446" t="s">
        <v>81</v>
      </c>
      <c r="P130" s="170">
        <v>751149</v>
      </c>
      <c r="Q130" s="19">
        <f t="shared" si="9"/>
        <v>8.37626450098603E-3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136.24299999999999</v>
      </c>
      <c r="J131" s="449">
        <v>136.65899999999999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325250</v>
      </c>
      <c r="Q131" s="19">
        <f t="shared" si="9"/>
        <v>3.0533678794506642E-3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5113.8109999999997</v>
      </c>
      <c r="J134" s="401">
        <v>5152.4449999999997</v>
      </c>
      <c r="K134" s="230"/>
      <c r="M134" s="254">
        <f t="shared" si="16"/>
        <v>7.5548353273126477E-3</v>
      </c>
      <c r="O134" s="446" t="s">
        <v>81</v>
      </c>
      <c r="P134" s="246">
        <v>30919821</v>
      </c>
      <c r="Q134" s="19">
        <f t="shared" si="9"/>
        <v>7.5548353273126477E-3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5057.6509999999998</v>
      </c>
      <c r="J135" s="467">
        <v>5123.8620000000001</v>
      </c>
      <c r="K135" s="468"/>
      <c r="L135" s="469"/>
      <c r="M135" s="470">
        <f t="shared" si="16"/>
        <v>1.309125520918708E-2</v>
      </c>
      <c r="N135" s="469"/>
      <c r="O135" s="471" t="s">
        <v>184</v>
      </c>
      <c r="P135" s="518">
        <v>4918908</v>
      </c>
      <c r="Q135" s="19">
        <f t="shared" ref="Q135:Q143" si="17">+(J135-I135)/I135</f>
        <v>1.309125520918708E-2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83.14</v>
      </c>
      <c r="J136" s="434">
        <v>84.275000000000006</v>
      </c>
      <c r="K136" s="475"/>
      <c r="L136" s="476"/>
      <c r="M136" s="477">
        <f t="shared" si="16"/>
        <v>1.3651671878758782E-2</v>
      </c>
      <c r="N136" s="476"/>
      <c r="O136" s="435" t="s">
        <v>90</v>
      </c>
      <c r="P136" s="478">
        <v>1170333</v>
      </c>
      <c r="Q136" s="19">
        <f t="shared" si="17"/>
        <v>1.3651671878758782E-2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4329.4989999999998</v>
      </c>
      <c r="J137" s="480">
        <v>4355.5950000000003</v>
      </c>
      <c r="K137" s="481"/>
      <c r="L137" s="482"/>
      <c r="M137" s="483">
        <f>+(J137-I137)/I137</f>
        <v>6.0274872450601005E-3</v>
      </c>
      <c r="N137" s="482"/>
      <c r="O137" s="471" t="s">
        <v>184</v>
      </c>
      <c r="P137" s="518">
        <v>12548468</v>
      </c>
      <c r="Q137" s="19">
        <f t="shared" si="17"/>
        <v>6.0274872450601005E-3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9.7750000000000004</v>
      </c>
      <c r="J138" s="434">
        <v>9.81</v>
      </c>
      <c r="K138" s="475"/>
      <c r="L138" s="476"/>
      <c r="M138" s="477">
        <f>+(J138-I138)/I138</f>
        <v>3.5805626598465617E-3</v>
      </c>
      <c r="N138" s="476"/>
      <c r="O138" s="471" t="s">
        <v>184</v>
      </c>
      <c r="P138" s="518">
        <v>2540456</v>
      </c>
      <c r="Q138" s="19">
        <f t="shared" si="17"/>
        <v>3.5805626598465617E-3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157.62200000000001</v>
      </c>
      <c r="J139" s="389">
        <v>158.35499999999999</v>
      </c>
      <c r="K139" s="230" t="s">
        <v>81</v>
      </c>
      <c r="M139" s="227" t="e">
        <f>+(#REF!-#REF!)/#REF!</f>
        <v>#REF!</v>
      </c>
      <c r="O139" s="231" t="s">
        <v>81</v>
      </c>
      <c r="P139" s="232">
        <v>29713757</v>
      </c>
      <c r="Q139" s="19">
        <f t="shared" si="17"/>
        <v>4.6503660656505791E-3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124.22199999999999</v>
      </c>
      <c r="J141" s="495">
        <v>125.211</v>
      </c>
      <c r="K141" s="290"/>
      <c r="L141" s="8"/>
      <c r="M141" s="496"/>
      <c r="N141" s="8"/>
      <c r="O141" s="497"/>
      <c r="P141" s="309">
        <v>4125465</v>
      </c>
      <c r="Q141" s="19">
        <f t="shared" si="17"/>
        <v>7.9615527040299179E-3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10022.857</v>
      </c>
      <c r="J143" s="495">
        <v>10130.168</v>
      </c>
      <c r="K143" s="230" t="s">
        <v>81</v>
      </c>
      <c r="M143" s="227">
        <f>+(J143-I143)/I143</f>
        <v>1.0706627860698771E-2</v>
      </c>
      <c r="O143" s="446" t="s">
        <v>81</v>
      </c>
      <c r="P143" s="518">
        <v>10345952</v>
      </c>
      <c r="Q143" s="19">
        <f t="shared" si="17"/>
        <v>1.0706627860698771E-2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</sheetData>
  <autoFilter ref="A6:S143">
    <filterColumn colId="3"/>
    <filterColumn colId="9"/>
  </autoFilter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6"/>
  <sheetViews>
    <sheetView showWhiteSpace="0" topLeftCell="A4" zoomScaleSheetLayoutView="100" workbookViewId="0">
      <selection activeCell="P118" sqref="P118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194.953</v>
      </c>
      <c r="J6" s="15">
        <v>195.02600000000001</v>
      </c>
      <c r="K6" s="16"/>
      <c r="L6" s="16"/>
      <c r="M6" s="17"/>
      <c r="N6" s="16"/>
      <c r="O6" s="1"/>
      <c r="P6" s="18">
        <v>576571408</v>
      </c>
      <c r="Q6" s="19">
        <f>+(J6-I6)/I6</f>
        <v>3.7444922622379497E-4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133.09100000000001</v>
      </c>
      <c r="J7" s="27">
        <v>133.14099999999999</v>
      </c>
      <c r="K7" s="16"/>
      <c r="L7" s="16"/>
      <c r="M7" s="17"/>
      <c r="N7" s="16"/>
      <c r="O7" s="1"/>
      <c r="P7" s="28">
        <v>280306783</v>
      </c>
      <c r="Q7" s="19">
        <f t="shared" ref="Q7:Q70" si="0">+(J7-I7)/I7</f>
        <v>3.7568280349522463E-4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111.842</v>
      </c>
      <c r="J8" s="27">
        <v>111.88200000000001</v>
      </c>
      <c r="K8" s="16"/>
      <c r="L8" s="16"/>
      <c r="M8" s="17"/>
      <c r="N8" s="16"/>
      <c r="O8" s="1"/>
      <c r="P8" s="18">
        <v>62246911</v>
      </c>
      <c r="Q8" s="19">
        <f t="shared" si="0"/>
        <v>3.5764739543289866E-4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118.72</v>
      </c>
      <c r="J9" s="27">
        <v>118.77200000000001</v>
      </c>
      <c r="K9" s="16"/>
      <c r="L9" s="16"/>
      <c r="M9" s="17"/>
      <c r="N9" s="16"/>
      <c r="P9" s="18">
        <v>122936858</v>
      </c>
      <c r="Q9" s="19">
        <f t="shared" si="0"/>
        <v>4.3800539083563604E-4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116.566</v>
      </c>
      <c r="J10" s="27">
        <v>116.61199999999999</v>
      </c>
      <c r="K10" s="16"/>
      <c r="L10" s="16"/>
      <c r="M10" s="17"/>
      <c r="N10" s="16"/>
      <c r="O10" s="42"/>
      <c r="P10" s="43">
        <v>12525127</v>
      </c>
      <c r="Q10" s="19">
        <f t="shared" si="0"/>
        <v>3.946262203386259E-4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113.628</v>
      </c>
      <c r="J11" s="47">
        <v>113.68600000000001</v>
      </c>
      <c r="K11" s="16"/>
      <c r="L11" s="16"/>
      <c r="M11" s="17"/>
      <c r="N11" s="16"/>
      <c r="O11" s="42"/>
      <c r="P11" s="43">
        <v>140926961</v>
      </c>
      <c r="Q11" s="19">
        <f t="shared" si="0"/>
        <v>5.1043756820508095E-4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112.48</v>
      </c>
      <c r="J12" s="27">
        <v>112.518</v>
      </c>
      <c r="K12" s="16"/>
      <c r="L12" s="17"/>
      <c r="M12" s="16"/>
      <c r="N12" s="50"/>
      <c r="O12" s="50"/>
      <c r="P12" s="51">
        <v>3572576</v>
      </c>
      <c r="Q12" s="19">
        <f t="shared" si="0"/>
        <v>3.3783783783780853E-4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45.98</v>
      </c>
      <c r="J13" s="55">
        <v>45.994</v>
      </c>
      <c r="K13" s="16"/>
      <c r="L13" s="16"/>
      <c r="M13" s="17"/>
      <c r="N13" s="16"/>
      <c r="O13" s="56"/>
      <c r="P13" s="57">
        <v>34404273</v>
      </c>
      <c r="Q13" s="19">
        <f t="shared" si="0"/>
        <v>3.0448020878649193E-4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32.445999999999998</v>
      </c>
      <c r="J14" s="55">
        <v>32.457000000000001</v>
      </c>
      <c r="K14" s="16"/>
      <c r="L14" s="16"/>
      <c r="M14" s="17"/>
      <c r="N14" s="16"/>
      <c r="O14" s="56"/>
      <c r="P14" s="57">
        <v>5718377</v>
      </c>
      <c r="Q14" s="19">
        <f t="shared" si="0"/>
        <v>3.3902484127481928E-4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109.789</v>
      </c>
      <c r="J15" s="55">
        <v>109.842</v>
      </c>
      <c r="K15" s="16"/>
      <c r="L15" s="17"/>
      <c r="M15" s="16"/>
      <c r="N15" s="65"/>
      <c r="O15" s="66"/>
      <c r="P15" s="67">
        <v>70677382</v>
      </c>
      <c r="Q15" s="19">
        <f t="shared" si="0"/>
        <v>4.8274417291347283E-4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17.190000000000001</v>
      </c>
      <c r="J17" s="76">
        <v>17.196000000000002</v>
      </c>
      <c r="K17" s="16"/>
      <c r="L17" s="16"/>
      <c r="M17" s="17"/>
      <c r="N17" s="16"/>
      <c r="O17" s="1"/>
      <c r="P17" s="67">
        <v>103034115</v>
      </c>
      <c r="Q17" s="19">
        <f t="shared" si="0"/>
        <v>3.4904013961606904E-4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124.21599999999999</v>
      </c>
      <c r="J18" s="55">
        <v>124.256</v>
      </c>
      <c r="K18" s="16"/>
      <c r="L18" s="16"/>
      <c r="M18" s="17"/>
      <c r="N18" s="16"/>
      <c r="O18" s="16"/>
      <c r="P18" s="83">
        <v>1983500</v>
      </c>
      <c r="Q18" s="19">
        <f t="shared" si="0"/>
        <v>3.2201970760615585E-4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</v>
      </c>
      <c r="J19" s="55">
        <v>1.17</v>
      </c>
      <c r="K19" s="51"/>
      <c r="L19" s="88"/>
      <c r="M19" s="17"/>
      <c r="N19" s="16"/>
      <c r="O19" s="36"/>
      <c r="P19" s="18">
        <v>4800042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116.02500000000001</v>
      </c>
      <c r="J20" s="94">
        <v>116.078</v>
      </c>
      <c r="K20" s="16"/>
      <c r="L20" s="16"/>
      <c r="M20" s="17"/>
      <c r="N20" s="16"/>
      <c r="O20" s="1"/>
      <c r="P20" s="95">
        <v>24912226</v>
      </c>
      <c r="Q20" s="19">
        <f t="shared" si="0"/>
        <v>4.5679810385690383E-4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11.364000000000001</v>
      </c>
      <c r="J21" s="102">
        <v>11.368</v>
      </c>
      <c r="K21" s="103"/>
      <c r="L21" s="104"/>
      <c r="M21" s="103"/>
      <c r="N21" s="105"/>
      <c r="O21" s="106"/>
      <c r="P21" s="107">
        <v>5173667</v>
      </c>
      <c r="Q21" s="19">
        <f t="shared" si="0"/>
        <v>3.519887363603977E-4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163.10400000000001</v>
      </c>
      <c r="J22" s="55">
        <v>163.16900000000001</v>
      </c>
      <c r="P22" s="95">
        <v>77056602</v>
      </c>
      <c r="Q22" s="19">
        <f t="shared" si="0"/>
        <v>3.9851873651165954E-4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11.365</v>
      </c>
      <c r="J23" s="119">
        <v>11.37</v>
      </c>
      <c r="K23" s="16"/>
      <c r="L23" s="16"/>
      <c r="M23" s="17"/>
      <c r="N23" s="16"/>
      <c r="O23" s="16"/>
      <c r="P23" s="83">
        <v>731560</v>
      </c>
      <c r="Q23" s="19">
        <f t="shared" si="0"/>
        <v>4.3994720633515225E-4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</v>
      </c>
      <c r="J25" s="125">
        <v>1.802</v>
      </c>
      <c r="K25" s="88" t="s">
        <v>48</v>
      </c>
      <c r="L25" s="16"/>
      <c r="M25" s="17">
        <f>+(J25-I25)/I25</f>
        <v>1.111111111111112E-3</v>
      </c>
      <c r="N25" s="16"/>
      <c r="O25" s="126" t="s">
        <v>49</v>
      </c>
      <c r="P25" s="127">
        <v>4262502</v>
      </c>
      <c r="Q25" s="19">
        <f t="shared" si="0"/>
        <v>1.111111111111112E-3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62.338000000000001</v>
      </c>
      <c r="J27" s="102">
        <v>62.357999999999997</v>
      </c>
      <c r="K27" s="16"/>
      <c r="L27" s="16"/>
      <c r="M27" s="134"/>
      <c r="N27" s="16"/>
      <c r="O27" s="16"/>
      <c r="P27" s="18">
        <v>1456311</v>
      </c>
      <c r="Q27" s="19">
        <f t="shared" si="0"/>
        <v>3.2083159549546055E-4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130.37</v>
      </c>
      <c r="J28" s="55">
        <v>130.31899999999999</v>
      </c>
      <c r="K28" s="16"/>
      <c r="L28" s="16"/>
      <c r="M28" s="17"/>
      <c r="N28" s="16"/>
      <c r="O28" s="140"/>
      <c r="P28" s="57">
        <v>6207914</v>
      </c>
      <c r="Q28" s="19">
        <f t="shared" si="0"/>
        <v>-3.9119429316572941E-4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106.768</v>
      </c>
      <c r="J29" s="146">
        <v>106.419</v>
      </c>
      <c r="K29" s="16"/>
      <c r="L29" s="16"/>
      <c r="M29" s="17"/>
      <c r="N29" s="16"/>
      <c r="O29" s="140"/>
      <c r="P29" s="57">
        <v>546676</v>
      </c>
      <c r="Q29" s="19">
        <f t="shared" si="0"/>
        <v>-3.2687696688146611E-3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103.502</v>
      </c>
      <c r="J30" s="152">
        <v>103.547</v>
      </c>
      <c r="K30" s="16"/>
      <c r="L30" s="16"/>
      <c r="M30" s="153"/>
      <c r="N30" s="16"/>
      <c r="O30" s="154"/>
      <c r="P30" s="67">
        <v>69783571</v>
      </c>
      <c r="Q30" s="19">
        <f t="shared" si="0"/>
        <v>4.3477420726171194E-4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131.749</v>
      </c>
      <c r="J32" s="76">
        <v>131.38300000000001</v>
      </c>
      <c r="K32" s="16"/>
      <c r="L32" s="16"/>
      <c r="M32" s="17"/>
      <c r="N32" s="16"/>
      <c r="O32" s="56"/>
      <c r="P32" s="163">
        <v>1140935</v>
      </c>
      <c r="Q32" s="19">
        <f t="shared" si="0"/>
        <v>-2.7780097002632694E-3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505.46499999999997</v>
      </c>
      <c r="J33" s="55">
        <v>504.536</v>
      </c>
      <c r="K33" s="16"/>
      <c r="L33" s="16"/>
      <c r="M33" s="17"/>
      <c r="N33" s="16"/>
      <c r="O33" s="169"/>
      <c r="P33" s="170">
        <v>1070626</v>
      </c>
      <c r="Q33" s="19">
        <f t="shared" si="0"/>
        <v>-1.8379116259285484E-3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124.607</v>
      </c>
      <c r="J34" s="55">
        <v>123.973</v>
      </c>
      <c r="K34" s="16"/>
      <c r="L34" s="16"/>
      <c r="M34" s="17"/>
      <c r="N34" s="16"/>
      <c r="O34" s="174"/>
      <c r="P34" s="170">
        <v>733301</v>
      </c>
      <c r="Q34" s="19">
        <f t="shared" si="0"/>
        <v>-5.087996661503771E-3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120.633</v>
      </c>
      <c r="J35" s="27">
        <v>120.65900000000001</v>
      </c>
      <c r="K35" s="16"/>
      <c r="L35" s="16"/>
      <c r="M35" s="17"/>
      <c r="N35" s="16"/>
      <c r="P35" s="170">
        <v>197157</v>
      </c>
      <c r="Q35" s="19">
        <f t="shared" si="0"/>
        <v>2.1552974725001003E-4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125.50700000000001</v>
      </c>
      <c r="J36" s="27">
        <v>125.545</v>
      </c>
      <c r="K36" s="16"/>
      <c r="L36" s="16"/>
      <c r="M36" s="17"/>
      <c r="N36" s="16"/>
      <c r="O36" s="174"/>
      <c r="P36" s="170">
        <v>129186</v>
      </c>
      <c r="Q36" s="19">
        <f t="shared" si="0"/>
        <v>3.0277195694261436E-4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107.315</v>
      </c>
      <c r="J37" s="27">
        <v>107.34699999999999</v>
      </c>
      <c r="K37" s="16"/>
      <c r="L37" s="16"/>
      <c r="M37" s="17"/>
      <c r="N37" s="16"/>
      <c r="O37" s="174"/>
      <c r="P37" s="170">
        <v>122161</v>
      </c>
      <c r="Q37" s="19">
        <f t="shared" si="0"/>
        <v>2.9818757862364514E-4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98.611000000000004</v>
      </c>
      <c r="J38" s="27">
        <v>98.222999999999999</v>
      </c>
      <c r="K38" s="16"/>
      <c r="L38" s="16"/>
      <c r="M38" s="17"/>
      <c r="N38" s="16"/>
      <c r="O38" s="140"/>
      <c r="P38" s="186">
        <v>131325</v>
      </c>
      <c r="Q38" s="19">
        <f t="shared" si="0"/>
        <v>-3.9346523207350621E-3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166.304</v>
      </c>
      <c r="J39" s="27">
        <v>165.929</v>
      </c>
      <c r="K39" s="16"/>
      <c r="L39" s="16"/>
      <c r="M39" s="17"/>
      <c r="N39" s="16"/>
      <c r="O39" s="140"/>
      <c r="P39" s="170">
        <v>578157</v>
      </c>
      <c r="Q39" s="19">
        <f t="shared" si="0"/>
        <v>-2.2549066769289973E-3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91.554000000000002</v>
      </c>
      <c r="J40" s="27">
        <v>91.873999999999995</v>
      </c>
      <c r="K40" s="16"/>
      <c r="L40" s="17"/>
      <c r="M40" s="16"/>
      <c r="N40" s="189"/>
      <c r="O40" s="189"/>
      <c r="P40" s="190">
        <v>956958</v>
      </c>
      <c r="Q40" s="19">
        <f t="shared" si="0"/>
        <v>3.4952050156191227E-3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120.54300000000001</v>
      </c>
      <c r="J41" s="55">
        <v>120.577</v>
      </c>
      <c r="K41" s="16"/>
      <c r="L41" s="17"/>
      <c r="M41" s="16"/>
      <c r="N41" s="65"/>
      <c r="O41" s="65"/>
      <c r="P41" s="190">
        <v>39484981</v>
      </c>
      <c r="Q41" s="19">
        <f t="shared" si="0"/>
        <v>2.8205702529381061E-4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160.149</v>
      </c>
      <c r="J42" s="27">
        <v>159.614</v>
      </c>
      <c r="K42" s="16"/>
      <c r="L42" s="16"/>
      <c r="M42" s="17"/>
      <c r="N42" s="16"/>
      <c r="O42" s="195"/>
      <c r="P42" s="170">
        <v>640692</v>
      </c>
      <c r="Q42" s="19">
        <f t="shared" si="0"/>
        <v>-3.3406390299033813E-3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143.535</v>
      </c>
      <c r="J43" s="27">
        <v>142.85499999999999</v>
      </c>
      <c r="K43" s="16"/>
      <c r="L43" s="16"/>
      <c r="M43" s="17"/>
      <c r="N43" s="16"/>
      <c r="O43" s="195"/>
      <c r="P43" s="170">
        <v>573423</v>
      </c>
      <c r="Q43" s="19">
        <f t="shared" si="0"/>
        <v>-4.7375204653917636E-3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92.444000000000003</v>
      </c>
      <c r="J44" s="27">
        <v>92.600999999999999</v>
      </c>
      <c r="K44" s="16"/>
      <c r="L44" s="16"/>
      <c r="M44" s="17"/>
      <c r="N44" s="16"/>
      <c r="O44" s="204"/>
      <c r="P44" s="205">
        <v>242893</v>
      </c>
      <c r="Q44" s="19">
        <f t="shared" si="0"/>
        <v>1.6983254727185807E-3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21.084</v>
      </c>
      <c r="J45" s="211">
        <v>21.035</v>
      </c>
      <c r="K45" s="16"/>
      <c r="L45" s="17"/>
      <c r="M45" s="16"/>
      <c r="N45" s="65"/>
      <c r="O45" s="65"/>
      <c r="P45" s="212">
        <v>42207104</v>
      </c>
      <c r="Q45" s="19">
        <f t="shared" si="0"/>
        <v>-2.3240371845949293E-3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89.001999999999995</v>
      </c>
      <c r="J46" s="211">
        <v>88.591999999999999</v>
      </c>
      <c r="K46" s="16"/>
      <c r="L46" s="17"/>
      <c r="M46" s="16"/>
      <c r="N46" s="65"/>
      <c r="O46" s="65"/>
      <c r="P46" s="212">
        <v>336653</v>
      </c>
      <c r="Q46" s="19">
        <f t="shared" si="0"/>
        <v>-4.6066380530774206E-3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2101.23</v>
      </c>
      <c r="J48" s="225">
        <v>2110.5219999999999</v>
      </c>
      <c r="K48" s="226" t="s">
        <v>79</v>
      </c>
      <c r="M48" s="227">
        <f t="shared" ref="M48" si="4">+(J48-I48)/I48</f>
        <v>4.4221717755790254E-3</v>
      </c>
      <c r="O48" s="228" t="s">
        <v>79</v>
      </c>
      <c r="P48" s="95">
        <v>9448810</v>
      </c>
      <c r="Q48" s="19">
        <f t="shared" si="0"/>
        <v>4.4221717755790254E-3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121.16800000000001</v>
      </c>
      <c r="J49" s="27">
        <v>122.045</v>
      </c>
      <c r="K49" s="230" t="s">
        <v>81</v>
      </c>
      <c r="M49" s="227" t="e">
        <f>+(#REF!-#REF!)/#REF!</f>
        <v>#REF!</v>
      </c>
      <c r="O49" s="231" t="s">
        <v>81</v>
      </c>
      <c r="P49" s="232">
        <v>61022676</v>
      </c>
      <c r="Q49" s="19">
        <f t="shared" si="0"/>
        <v>7.2378845899907177E-3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188.31800000000001</v>
      </c>
      <c r="J50" s="27">
        <v>192.21799999999999</v>
      </c>
      <c r="K50" s="230" t="s">
        <v>81</v>
      </c>
      <c r="M50" s="227" t="e">
        <f>+(#REF!-#REF!)/#REF!</f>
        <v>#REF!</v>
      </c>
      <c r="O50" s="231" t="s">
        <v>81</v>
      </c>
      <c r="P50" s="232">
        <v>2005415</v>
      </c>
      <c r="Q50" s="19">
        <f t="shared" si="0"/>
        <v>2.0709650697224784E-2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16.538</v>
      </c>
      <c r="J51" s="27">
        <v>16.797999999999998</v>
      </c>
      <c r="K51" s="230" t="s">
        <v>81</v>
      </c>
      <c r="M51" s="227" t="e">
        <f>+(#REF!-#REF!)/#REF!</f>
        <v>#REF!</v>
      </c>
      <c r="O51" s="231" t="s">
        <v>81</v>
      </c>
      <c r="P51" s="193">
        <v>4782222</v>
      </c>
      <c r="Q51" s="19">
        <f t="shared" si="0"/>
        <v>1.5721368968436209E-2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2.7389999999999999</v>
      </c>
      <c r="J52" s="102">
        <v>2.774</v>
      </c>
      <c r="K52" s="230"/>
      <c r="M52" s="227">
        <f t="shared" ref="M52:M53" si="6">+(J52-I52)/I52</f>
        <v>1.2778386272362229E-2</v>
      </c>
      <c r="O52" s="235" t="s">
        <v>48</v>
      </c>
      <c r="P52" s="232">
        <v>10236531</v>
      </c>
      <c r="Q52" s="19">
        <f t="shared" si="0"/>
        <v>1.2778386272362229E-2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2.464</v>
      </c>
      <c r="J53" s="27">
        <v>2.4929999999999999</v>
      </c>
      <c r="K53" s="236" t="s">
        <v>48</v>
      </c>
      <c r="M53" s="227">
        <f t="shared" si="6"/>
        <v>1.1769480519480485E-2</v>
      </c>
      <c r="O53" s="237" t="s">
        <v>48</v>
      </c>
      <c r="P53" s="238">
        <v>9294148</v>
      </c>
      <c r="Q53" s="19">
        <f t="shared" si="0"/>
        <v>1.1769480519480485E-2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65.787999999999997</v>
      </c>
      <c r="J54" s="244">
        <v>66.811999999999998</v>
      </c>
      <c r="K54" s="230" t="s">
        <v>81</v>
      </c>
      <c r="M54" s="227">
        <f>+(J54-I54)/I54</f>
        <v>1.5565148659329984E-2</v>
      </c>
      <c r="O54" s="245" t="s">
        <v>88</v>
      </c>
      <c r="P54" s="246">
        <v>66812</v>
      </c>
      <c r="Q54" s="19">
        <f t="shared" si="0"/>
        <v>1.5565148659329984E-2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1.1459999999999999</v>
      </c>
      <c r="J55" s="250">
        <v>1.167</v>
      </c>
      <c r="K55" s="251" t="s">
        <v>90</v>
      </c>
      <c r="M55" s="227" t="e">
        <f>+(#REF!-I55)/I55</f>
        <v>#REF!</v>
      </c>
      <c r="O55" s="252" t="s">
        <v>90</v>
      </c>
      <c r="P55" s="238">
        <v>2205064</v>
      </c>
      <c r="Q55" s="19">
        <f t="shared" si="0"/>
        <v>1.8324607329843045E-2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</v>
      </c>
      <c r="J56" s="250">
        <v>1.2589999999999999</v>
      </c>
      <c r="K56" s="251"/>
      <c r="M56" s="254">
        <f t="shared" ref="M56:M63" si="7">+(J56-I56)/I56</f>
        <v>7.9491255961835442E-4</v>
      </c>
      <c r="O56" s="252" t="s">
        <v>90</v>
      </c>
      <c r="P56" s="238">
        <v>767368</v>
      </c>
      <c r="Q56" s="19">
        <f t="shared" si="0"/>
        <v>7.9491255961835442E-4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1.1659999999999999</v>
      </c>
      <c r="J57" s="211">
        <v>1.1739999999999999</v>
      </c>
      <c r="K57" s="251"/>
      <c r="M57" s="254">
        <f t="shared" si="7"/>
        <v>6.8610634648370566E-3</v>
      </c>
      <c r="O57" s="252" t="s">
        <v>90</v>
      </c>
      <c r="P57" s="57">
        <v>697452</v>
      </c>
      <c r="Q57" s="19">
        <f t="shared" si="0"/>
        <v>6.8610634648370566E-3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1.1240000000000001</v>
      </c>
      <c r="J58" s="55">
        <v>1.133</v>
      </c>
      <c r="K58" s="251"/>
      <c r="M58" s="254">
        <f t="shared" si="7"/>
        <v>8.0071174377223282E-3</v>
      </c>
      <c r="O58" s="252" t="s">
        <v>90</v>
      </c>
      <c r="P58" s="57">
        <v>670702</v>
      </c>
      <c r="Q58" s="19">
        <f t="shared" si="0"/>
        <v>8.0071174377223282E-3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110.91200000000001</v>
      </c>
      <c r="J59" s="102">
        <v>112.166</v>
      </c>
      <c r="K59" s="251"/>
      <c r="M59" s="254">
        <f t="shared" si="7"/>
        <v>1.1306260819388259E-2</v>
      </c>
      <c r="O59" s="258" t="s">
        <v>81</v>
      </c>
      <c r="P59" s="238">
        <v>16223579</v>
      </c>
      <c r="Q59" s="19">
        <f t="shared" si="0"/>
        <v>1.1306260819388259E-2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130.51499999999999</v>
      </c>
      <c r="J60" s="264">
        <v>131.20500000000001</v>
      </c>
      <c r="K60" s="251"/>
      <c r="M60" s="254">
        <f t="shared" si="7"/>
        <v>5.2867486495807086E-3</v>
      </c>
      <c r="O60" s="258" t="s">
        <v>81</v>
      </c>
      <c r="P60" s="238">
        <v>99322</v>
      </c>
      <c r="Q60" s="19">
        <f t="shared" si="0"/>
        <v>5.2867486495807086E-3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1085.248</v>
      </c>
      <c r="J61" s="27">
        <v>1104.02</v>
      </c>
      <c r="K61" s="251"/>
      <c r="M61" s="254" t="e">
        <f>+(I61-#REF!)/#REF!</f>
        <v>#REF!</v>
      </c>
      <c r="O61" s="228" t="s">
        <v>79</v>
      </c>
      <c r="P61" s="238">
        <v>5520101</v>
      </c>
      <c r="Q61" s="19">
        <f t="shared" si="0"/>
        <v>1.729742879046995E-2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12.313000000000001</v>
      </c>
      <c r="J62" s="264">
        <v>12.579000000000001</v>
      </c>
      <c r="K62" s="251"/>
      <c r="M62" s="254">
        <f t="shared" ref="M62" si="8">+(J62-I62)/I62</f>
        <v>2.1603183627060828E-2</v>
      </c>
      <c r="O62" s="258" t="s">
        <v>81</v>
      </c>
      <c r="P62" s="267">
        <v>6454529</v>
      </c>
      <c r="Q62" s="19">
        <f t="shared" si="0"/>
        <v>2.1603183627060828E-2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9.4629999999999992</v>
      </c>
      <c r="J63" s="274">
        <v>9.6679999999999993</v>
      </c>
      <c r="K63" s="275"/>
      <c r="L63" s="276"/>
      <c r="M63" s="277">
        <f t="shared" si="7"/>
        <v>2.1663320300116251E-2</v>
      </c>
      <c r="N63" s="276"/>
      <c r="O63" s="278" t="s">
        <v>81</v>
      </c>
      <c r="P63" s="267">
        <v>25273037</v>
      </c>
      <c r="Q63" s="19">
        <f t="shared" si="0"/>
        <v>2.1663320300116251E-2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83.1</v>
      </c>
      <c r="J65" s="288">
        <v>83.052000000000007</v>
      </c>
      <c r="K65" s="16"/>
      <c r="L65" s="16"/>
      <c r="M65" s="17"/>
      <c r="N65" s="16"/>
      <c r="O65" s="140"/>
      <c r="P65" s="289">
        <v>1258001</v>
      </c>
      <c r="Q65" s="19">
        <f t="shared" si="0"/>
        <v>-5.7761732851970655E-4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107.398</v>
      </c>
      <c r="J71" s="297">
        <v>107.43600000000001</v>
      </c>
      <c r="K71" s="16"/>
      <c r="L71" s="17"/>
      <c r="M71" s="16"/>
      <c r="N71" s="298"/>
      <c r="O71" s="298"/>
      <c r="P71" s="238">
        <v>72239973</v>
      </c>
      <c r="Q71" s="19">
        <f t="shared" ref="Q71:Q134" si="9">+(J71-I71)/I71</f>
        <v>3.538240935586409E-4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99.268000000000001</v>
      </c>
      <c r="J72" s="303">
        <v>99.295000000000002</v>
      </c>
      <c r="K72" s="16"/>
      <c r="L72" s="17"/>
      <c r="M72" s="16"/>
      <c r="N72" s="304"/>
      <c r="O72" s="304"/>
      <c r="P72" s="51">
        <v>74443443</v>
      </c>
      <c r="Q72" s="19">
        <f t="shared" si="9"/>
        <v>2.7199097392917174E-4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105.666</v>
      </c>
      <c r="J73" s="303">
        <v>105.714</v>
      </c>
      <c r="K73" s="16"/>
      <c r="L73" s="17"/>
      <c r="M73" s="16"/>
      <c r="N73" s="304"/>
      <c r="O73" s="304"/>
      <c r="P73" s="51">
        <v>47733060</v>
      </c>
      <c r="Q73" s="19">
        <f t="shared" si="9"/>
        <v>4.5426154108229536E-4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102.84099999999999</v>
      </c>
      <c r="J74" s="303">
        <v>102.88200000000001</v>
      </c>
      <c r="K74" s="16"/>
      <c r="L74" s="17"/>
      <c r="M74" s="16"/>
      <c r="N74" s="307"/>
      <c r="O74" s="307"/>
      <c r="P74" s="51">
        <v>139720145</v>
      </c>
      <c r="Q74" s="19">
        <f t="shared" si="9"/>
        <v>3.986736807305552E-4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104.375</v>
      </c>
      <c r="J75" s="303">
        <v>104.43300000000001</v>
      </c>
      <c r="K75" s="16"/>
      <c r="L75" s="17"/>
      <c r="M75" s="16"/>
      <c r="N75" s="65"/>
      <c r="O75" s="65"/>
      <c r="P75" s="51">
        <v>113752164</v>
      </c>
      <c r="Q75" s="19">
        <f t="shared" si="9"/>
        <v>5.5568862275455749E-4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107.387</v>
      </c>
      <c r="J76" s="303">
        <v>107.431</v>
      </c>
      <c r="K76" s="16"/>
      <c r="L76" s="17"/>
      <c r="M76" s="16"/>
      <c r="N76" s="50"/>
      <c r="O76" s="50"/>
      <c r="P76" s="51">
        <v>43427585</v>
      </c>
      <c r="Q76" s="19">
        <f t="shared" si="9"/>
        <v>4.0973302168788523E-4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104.17100000000001</v>
      </c>
      <c r="J77" s="303">
        <v>104.21299999999999</v>
      </c>
      <c r="K77" s="16"/>
      <c r="L77" s="17"/>
      <c r="M77" s="16"/>
      <c r="N77" s="65"/>
      <c r="O77" s="65"/>
      <c r="P77" s="51">
        <v>301288740</v>
      </c>
      <c r="Q77" s="19">
        <f t="shared" si="9"/>
        <v>4.0318322757761159E-4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101.428</v>
      </c>
      <c r="J78" s="303">
        <v>101.464</v>
      </c>
      <c r="K78" s="16"/>
      <c r="L78" s="17"/>
      <c r="M78" s="16"/>
      <c r="N78" s="298"/>
      <c r="O78" s="298"/>
      <c r="P78" s="309">
        <v>165637052</v>
      </c>
      <c r="Q78" s="19">
        <f t="shared" si="9"/>
        <v>3.5493157707932097E-4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102.229</v>
      </c>
      <c r="J79" s="303">
        <v>102.249</v>
      </c>
      <c r="K79" s="16"/>
      <c r="L79" s="17"/>
      <c r="M79" s="16"/>
      <c r="N79" s="298"/>
      <c r="O79" s="298"/>
      <c r="P79" s="309">
        <v>2311335</v>
      </c>
      <c r="Q79" s="19">
        <f t="shared" si="9"/>
        <v>1.9563920218329458E-4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105.038</v>
      </c>
      <c r="J80" s="303">
        <v>105.077</v>
      </c>
      <c r="K80" s="16"/>
      <c r="L80" s="17"/>
      <c r="M80" s="16"/>
      <c r="N80" s="42"/>
      <c r="O80" s="42"/>
      <c r="P80" s="43">
        <v>23062737</v>
      </c>
      <c r="Q80" s="19">
        <f t="shared" si="9"/>
        <v>3.7129419829015669E-4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106.884</v>
      </c>
      <c r="J81" s="303">
        <v>106.937</v>
      </c>
      <c r="K81" s="16"/>
      <c r="L81" s="17"/>
      <c r="M81" s="16"/>
      <c r="N81" s="50"/>
      <c r="O81" s="50"/>
      <c r="P81" s="267">
        <v>71228899</v>
      </c>
      <c r="Q81" s="19">
        <f t="shared" si="9"/>
        <v>4.9586467572318839E-4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104.09399999999999</v>
      </c>
      <c r="J82" s="303">
        <v>104.129</v>
      </c>
      <c r="K82" s="8"/>
      <c r="L82" s="311"/>
      <c r="M82" s="8"/>
      <c r="N82" s="312"/>
      <c r="O82" s="312"/>
      <c r="P82" s="309">
        <v>102128381</v>
      </c>
      <c r="Q82" s="19">
        <f t="shared" si="9"/>
        <v>3.3623455722722539E-4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103.376</v>
      </c>
      <c r="J83" s="303">
        <v>103.408</v>
      </c>
      <c r="K83" s="16"/>
      <c r="L83" s="17"/>
      <c r="M83" s="16"/>
      <c r="N83" s="65"/>
      <c r="O83" s="65"/>
      <c r="P83" s="193">
        <v>13869863</v>
      </c>
      <c r="Q83" s="19">
        <f t="shared" si="9"/>
        <v>3.0954960532421908E-4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103.018</v>
      </c>
      <c r="J84" s="303">
        <v>103.059</v>
      </c>
      <c r="K84" s="16"/>
      <c r="L84" s="17"/>
      <c r="M84" s="16"/>
      <c r="N84" s="189"/>
      <c r="O84" s="189"/>
      <c r="P84" s="193">
        <v>482021511</v>
      </c>
      <c r="Q84" s="19">
        <f t="shared" si="9"/>
        <v>3.979887010036772E-4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103.032</v>
      </c>
      <c r="J85" s="303">
        <v>103.048</v>
      </c>
      <c r="K85" s="16"/>
      <c r="L85" s="17"/>
      <c r="M85" s="16"/>
      <c r="N85" s="50"/>
      <c r="O85" s="50"/>
      <c r="P85" s="193">
        <v>7411935</v>
      </c>
      <c r="Q85" s="19">
        <f t="shared" si="9"/>
        <v>1.5529155990377111E-4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102.184</v>
      </c>
      <c r="J86" s="303">
        <v>102.229</v>
      </c>
      <c r="K86" s="16"/>
      <c r="L86" s="17"/>
      <c r="M86" s="16"/>
      <c r="N86" s="189"/>
      <c r="O86" s="189"/>
      <c r="P86" s="190">
        <v>96522196</v>
      </c>
      <c r="Q86" s="19">
        <f t="shared" si="9"/>
        <v>4.4038205589917902E-4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105.304</v>
      </c>
      <c r="J87" s="322">
        <v>105.34099999999999</v>
      </c>
      <c r="K87" s="16"/>
      <c r="L87" s="17"/>
      <c r="M87" s="16"/>
      <c r="N87" s="65"/>
      <c r="O87" s="189"/>
      <c r="P87" s="193">
        <v>1897510</v>
      </c>
      <c r="Q87" s="19">
        <f t="shared" si="9"/>
        <v>3.513636708956158E-4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102.36499999999999</v>
      </c>
      <c r="J88" s="303">
        <v>102.408</v>
      </c>
      <c r="K88" s="16"/>
      <c r="L88" s="17"/>
      <c r="M88" s="16"/>
      <c r="N88" s="50"/>
      <c r="O88" s="50"/>
      <c r="P88" s="323">
        <v>239140081</v>
      </c>
      <c r="Q88" s="19">
        <f t="shared" si="9"/>
        <v>4.2006545205887136E-4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101.928</v>
      </c>
      <c r="J89" s="303">
        <v>101.97</v>
      </c>
      <c r="K89" s="16"/>
      <c r="L89" s="17"/>
      <c r="M89" s="16"/>
      <c r="N89" s="50"/>
      <c r="O89" s="50"/>
      <c r="P89" s="323">
        <v>7324873</v>
      </c>
      <c r="Q89" s="19">
        <f t="shared" si="9"/>
        <v>4.1205556863670032E-4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105.40600000000001</v>
      </c>
      <c r="J90" s="327">
        <v>105.443</v>
      </c>
      <c r="K90" s="16"/>
      <c r="L90" s="17"/>
      <c r="M90" s="16"/>
      <c r="N90" s="65"/>
      <c r="O90" s="65"/>
      <c r="P90" s="323">
        <v>29137717</v>
      </c>
      <c r="Q90" s="19">
        <f t="shared" si="9"/>
        <v>3.5102366089209274E-4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101.614</v>
      </c>
      <c r="J91" s="332">
        <v>101.646</v>
      </c>
      <c r="K91" s="16"/>
      <c r="L91" s="17"/>
      <c r="M91" s="16"/>
      <c r="N91" s="50"/>
      <c r="O91" s="50"/>
      <c r="P91" s="323">
        <v>84377546</v>
      </c>
      <c r="Q91" s="19">
        <f t="shared" si="9"/>
        <v>3.1491723581392796E-4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105.535</v>
      </c>
      <c r="J93" s="337">
        <v>105.57299999999999</v>
      </c>
      <c r="L93" s="227"/>
      <c r="M93" s="1"/>
      <c r="N93" s="338"/>
      <c r="O93" s="338"/>
      <c r="P93" s="339">
        <v>2326416</v>
      </c>
      <c r="Q93" s="19">
        <f t="shared" si="9"/>
        <v>3.6007011891786334E-4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103.52200000000001</v>
      </c>
      <c r="J94" s="303">
        <v>103.54600000000001</v>
      </c>
      <c r="K94" s="16"/>
      <c r="L94" s="17"/>
      <c r="M94" s="16"/>
      <c r="N94" s="50"/>
      <c r="O94" s="50"/>
      <c r="P94" s="193">
        <v>6976540</v>
      </c>
      <c r="Q94" s="19">
        <f t="shared" si="9"/>
        <v>2.3183477908078387E-4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105.221</v>
      </c>
      <c r="J95" s="350">
        <v>105.252</v>
      </c>
      <c r="K95" s="16"/>
      <c r="L95" s="17"/>
      <c r="M95" s="16"/>
      <c r="N95" s="50"/>
      <c r="O95" s="50"/>
      <c r="P95" s="193">
        <v>3775316</v>
      </c>
      <c r="Q95" s="19">
        <f t="shared" si="9"/>
        <v>2.9461799450672106E-4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108.05</v>
      </c>
      <c r="J97" s="358">
        <v>108.29900000000001</v>
      </c>
      <c r="K97" s="16"/>
      <c r="L97" s="17"/>
      <c r="M97" s="16"/>
      <c r="N97" s="359"/>
      <c r="O97" s="360" t="s">
        <v>79</v>
      </c>
      <c r="P97" s="95">
        <v>9541069</v>
      </c>
      <c r="Q97" s="19">
        <f t="shared" si="9"/>
        <v>2.3044886626562653E-3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58.011000000000003</v>
      </c>
      <c r="J99" s="297">
        <v>58.075000000000003</v>
      </c>
      <c r="K99" s="16"/>
      <c r="L99" s="16"/>
      <c r="M99" s="17"/>
      <c r="N99" s="16"/>
      <c r="O99" s="140"/>
      <c r="P99" s="57">
        <v>5336805</v>
      </c>
      <c r="Q99" s="19">
        <f t="shared" si="9"/>
        <v>1.1032390408715598E-3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88.757000000000005</v>
      </c>
      <c r="J100" s="303">
        <v>88.567999999999998</v>
      </c>
      <c r="K100" s="16"/>
      <c r="L100" s="16"/>
      <c r="M100" s="17"/>
      <c r="N100" s="16"/>
      <c r="O100" s="373"/>
      <c r="P100" s="57">
        <v>2064348</v>
      </c>
      <c r="Q100" s="19">
        <f t="shared" si="9"/>
        <v>-2.1294095113625648E-3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18.399000000000001</v>
      </c>
      <c r="J101" s="303">
        <v>18.314</v>
      </c>
      <c r="K101" s="303"/>
      <c r="L101" s="303"/>
      <c r="M101" s="303"/>
      <c r="N101" s="374"/>
      <c r="O101" s="375"/>
      <c r="P101" s="376">
        <v>1037607</v>
      </c>
      <c r="Q101" s="19">
        <f t="shared" si="9"/>
        <v>-4.6198162943638706E-3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277.13200000000001</v>
      </c>
      <c r="J102" s="303">
        <v>275.84100000000001</v>
      </c>
      <c r="K102" s="16"/>
      <c r="L102" s="16"/>
      <c r="M102" s="17"/>
      <c r="N102" s="16"/>
      <c r="O102" s="56"/>
      <c r="P102" s="57">
        <v>13372788</v>
      </c>
      <c r="Q102" s="19">
        <f t="shared" si="9"/>
        <v>-4.6584299178730601E-3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2112.5920000000001</v>
      </c>
      <c r="J103" s="303">
        <v>2114.5569999999998</v>
      </c>
      <c r="K103" s="57"/>
      <c r="M103" s="17"/>
      <c r="N103" s="16"/>
      <c r="O103" s="56"/>
      <c r="P103" s="57">
        <v>2279943</v>
      </c>
      <c r="Q103" s="19">
        <f t="shared" si="9"/>
        <v>9.3013700705090743E-4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72.667000000000002</v>
      </c>
      <c r="J104" s="303">
        <v>72.477999999999994</v>
      </c>
      <c r="K104" s="16"/>
      <c r="L104" s="16"/>
      <c r="M104" s="17"/>
      <c r="N104" s="16"/>
      <c r="O104" s="140"/>
      <c r="P104" s="57">
        <v>1240099</v>
      </c>
      <c r="Q104" s="19">
        <f t="shared" si="9"/>
        <v>-2.6009055004335827E-3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55.814999999999998</v>
      </c>
      <c r="J105" s="303">
        <v>55.807000000000002</v>
      </c>
      <c r="K105" s="16"/>
      <c r="L105" s="16"/>
      <c r="M105" s="17"/>
      <c r="N105" s="16"/>
      <c r="O105" s="140"/>
      <c r="P105" s="57">
        <v>1135564</v>
      </c>
      <c r="Q105" s="19">
        <f t="shared" si="9"/>
        <v>-1.4333064588364358E-4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106.194</v>
      </c>
      <c r="J106" s="332">
        <v>106.04600000000001</v>
      </c>
      <c r="K106" s="383"/>
      <c r="L106" s="383"/>
      <c r="M106" s="17"/>
      <c r="N106" s="383"/>
      <c r="O106" s="338"/>
      <c r="P106" s="376">
        <v>993547</v>
      </c>
      <c r="Q106" s="19">
        <f t="shared" si="9"/>
        <v>-1.3936757255588463E-3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11.313000000000001</v>
      </c>
      <c r="J108" s="389">
        <v>11.324999999999999</v>
      </c>
      <c r="K108" s="16"/>
      <c r="L108" s="17"/>
      <c r="M108" s="16"/>
      <c r="N108" s="88"/>
      <c r="O108" s="140"/>
      <c r="P108" s="170">
        <v>386429</v>
      </c>
      <c r="Q108" s="19">
        <f t="shared" si="9"/>
        <v>1.060726597719321E-3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12.849</v>
      </c>
      <c r="J109" s="389">
        <v>12.833</v>
      </c>
      <c r="K109" s="16"/>
      <c r="L109" s="17"/>
      <c r="M109" s="16"/>
      <c r="N109" s="88"/>
      <c r="O109" s="140"/>
      <c r="P109" s="170">
        <v>1635911</v>
      </c>
      <c r="Q109" s="19">
        <f t="shared" si="9"/>
        <v>-1.2452330920694229E-3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14.558</v>
      </c>
      <c r="J110" s="389">
        <v>14.536</v>
      </c>
      <c r="K110" s="16"/>
      <c r="L110" s="17"/>
      <c r="M110" s="16"/>
      <c r="N110" s="88"/>
      <c r="O110" s="393"/>
      <c r="P110" s="170">
        <v>45935663</v>
      </c>
      <c r="Q110" s="19">
        <f t="shared" si="9"/>
        <v>-1.5111965929386071E-3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12.935</v>
      </c>
      <c r="J111" s="389">
        <v>12.938000000000001</v>
      </c>
      <c r="K111" s="16"/>
      <c r="L111" s="17"/>
      <c r="M111" s="16"/>
      <c r="N111" s="88"/>
      <c r="O111" s="140"/>
      <c r="P111" s="170">
        <v>16587963</v>
      </c>
      <c r="Q111" s="19">
        <f t="shared" si="9"/>
        <v>2.3192887514496431E-4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148.04900000000001</v>
      </c>
      <c r="J112" s="395">
        <v>148.08000000000001</v>
      </c>
      <c r="K112" s="16"/>
      <c r="L112" s="396"/>
      <c r="M112" s="16"/>
      <c r="N112" s="88"/>
      <c r="O112" s="140"/>
      <c r="P112" s="397">
        <v>148081</v>
      </c>
      <c r="Q112" s="19">
        <f t="shared" si="9"/>
        <v>2.0939013434745192E-4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8.6180000000000003</v>
      </c>
      <c r="J113" s="401">
        <v>8.6170000000000009</v>
      </c>
      <c r="K113" s="16"/>
      <c r="L113" s="17"/>
      <c r="M113" s="16"/>
      <c r="N113" s="88"/>
      <c r="O113" s="402"/>
      <c r="P113" s="170">
        <v>617113</v>
      </c>
      <c r="Q113" s="19">
        <f t="shared" si="9"/>
        <v>-1.1603620329536386E-4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100.79</v>
      </c>
      <c r="J114" s="389">
        <v>100.622</v>
      </c>
      <c r="K114" s="16"/>
      <c r="L114" s="17"/>
      <c r="M114" s="16"/>
      <c r="N114" s="88"/>
      <c r="O114" s="403"/>
      <c r="P114" s="170">
        <v>171260</v>
      </c>
      <c r="Q114" s="19">
        <f t="shared" si="9"/>
        <v>-1.6668320269868672E-3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76.561000000000007</v>
      </c>
      <c r="J115" s="389">
        <v>76.233000000000004</v>
      </c>
      <c r="K115" s="16"/>
      <c r="L115" s="16"/>
      <c r="M115" s="17"/>
      <c r="N115" s="16"/>
      <c r="O115" s="140"/>
      <c r="P115" s="170">
        <v>375147</v>
      </c>
      <c r="Q115" s="19">
        <f t="shared" si="9"/>
        <v>-4.2841655673254387E-3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77.41</v>
      </c>
      <c r="J116" s="401">
        <v>77.003</v>
      </c>
      <c r="K116" s="16"/>
      <c r="L116" s="16"/>
      <c r="M116" s="17"/>
      <c r="N116" s="16"/>
      <c r="O116" s="56"/>
      <c r="P116" s="170">
        <v>133063</v>
      </c>
      <c r="Q116" s="19">
        <f t="shared" si="9"/>
        <v>-5.2577186410024089E-3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98.569000000000003</v>
      </c>
      <c r="J117" s="401">
        <v>98.617999999999995</v>
      </c>
      <c r="K117" s="412"/>
      <c r="L117" s="413"/>
      <c r="M117" s="412"/>
      <c r="N117" s="414"/>
      <c r="O117" s="403"/>
      <c r="P117" s="170">
        <v>2004315</v>
      </c>
      <c r="Q117" s="19">
        <f t="shared" si="9"/>
        <v>4.9711369700405179E-4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87.213999999999999</v>
      </c>
      <c r="J118" s="389">
        <v>87.061999999999998</v>
      </c>
      <c r="K118" s="16"/>
      <c r="L118" s="16"/>
      <c r="M118" s="17"/>
      <c r="N118" s="16"/>
      <c r="O118" s="140"/>
      <c r="P118" s="170">
        <v>4899806</v>
      </c>
      <c r="Q118" s="19">
        <f t="shared" si="9"/>
        <v>-1.7428394523815102E-3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9.3930000000000007</v>
      </c>
      <c r="J119" s="401">
        <v>9.4049999999999994</v>
      </c>
      <c r="K119" s="412"/>
      <c r="L119" s="413"/>
      <c r="M119" s="412"/>
      <c r="N119" s="414"/>
      <c r="O119" s="403"/>
      <c r="P119" s="170">
        <v>628547</v>
      </c>
      <c r="Q119" s="19">
        <f t="shared" si="9"/>
        <v>1.2775471095495239E-3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90.879000000000005</v>
      </c>
      <c r="J120" s="389">
        <v>90.531000000000006</v>
      </c>
      <c r="K120" s="419"/>
      <c r="L120" s="420"/>
      <c r="M120" s="421"/>
      <c r="N120" s="420"/>
      <c r="O120" s="422"/>
      <c r="P120" s="423">
        <v>2252501</v>
      </c>
      <c r="Q120" s="19">
        <f t="shared" si="9"/>
        <v>-3.8292674875383638E-3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139.334</v>
      </c>
      <c r="J121" s="429">
        <v>139.089</v>
      </c>
      <c r="K121" s="419"/>
      <c r="L121" s="420"/>
      <c r="M121" s="421"/>
      <c r="N121" s="420"/>
      <c r="O121" s="422"/>
      <c r="P121" s="423">
        <v>66925319</v>
      </c>
      <c r="Q121" s="19">
        <f t="shared" si="9"/>
        <v>-1.758364792512987E-3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94.16</v>
      </c>
      <c r="J123" s="434">
        <v>95.844999999999999</v>
      </c>
      <c r="K123" s="251" t="s">
        <v>90</v>
      </c>
      <c r="M123" s="227">
        <f>+(J123-I123)/I123</f>
        <v>1.789507221750215E-2</v>
      </c>
      <c r="O123" s="435" t="s">
        <v>90</v>
      </c>
      <c r="P123" s="170">
        <v>316577</v>
      </c>
      <c r="Q123" s="19">
        <f t="shared" si="9"/>
        <v>1.789507221750215E-2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111.815</v>
      </c>
      <c r="J124" s="401">
        <v>112.158</v>
      </c>
      <c r="K124" s="226" t="s">
        <v>79</v>
      </c>
      <c r="M124" s="227" t="e">
        <f>+(#REF!-I124)/I124</f>
        <v>#REF!</v>
      </c>
      <c r="O124" s="440" t="s">
        <v>79</v>
      </c>
      <c r="P124" s="441">
        <v>753590</v>
      </c>
      <c r="Q124" s="19">
        <f t="shared" si="9"/>
        <v>3.0675669632876049E-3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111.059</v>
      </c>
      <c r="J125" s="401">
        <v>112.69</v>
      </c>
      <c r="K125" s="226" t="s">
        <v>79</v>
      </c>
      <c r="M125" s="227">
        <f t="shared" ref="M125:M130" si="15">+(J125-I125)/I125</f>
        <v>1.4685887681322543E-2</v>
      </c>
      <c r="O125" s="440" t="s">
        <v>79</v>
      </c>
      <c r="P125" s="57">
        <v>356102</v>
      </c>
      <c r="Q125" s="19">
        <f t="shared" si="9"/>
        <v>1.4685887681322543E-2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183.506</v>
      </c>
      <c r="J126" s="445">
        <v>186.126</v>
      </c>
      <c r="K126" s="230" t="s">
        <v>81</v>
      </c>
      <c r="M126" s="227">
        <f t="shared" si="15"/>
        <v>1.427746231730845E-2</v>
      </c>
      <c r="O126" s="446" t="s">
        <v>81</v>
      </c>
      <c r="P126" s="397">
        <v>2354303</v>
      </c>
      <c r="Q126" s="19">
        <f t="shared" si="9"/>
        <v>1.427746231730845E-2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170.68799999999999</v>
      </c>
      <c r="J127" s="434">
        <v>171.97</v>
      </c>
      <c r="K127" s="88" t="s">
        <v>81</v>
      </c>
      <c r="L127" s="16"/>
      <c r="M127" s="17">
        <f t="shared" si="15"/>
        <v>7.5107799025122494E-3</v>
      </c>
      <c r="N127" s="16"/>
      <c r="O127" s="446" t="s">
        <v>81</v>
      </c>
      <c r="P127" s="170">
        <v>2563722</v>
      </c>
      <c r="Q127" s="19">
        <f t="shared" si="9"/>
        <v>7.5107799025122494E-3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163.45099999999999</v>
      </c>
      <c r="J128" s="434">
        <v>165.125</v>
      </c>
      <c r="K128" s="88" t="s">
        <v>81</v>
      </c>
      <c r="L128" s="16"/>
      <c r="M128" s="17">
        <f t="shared" si="15"/>
        <v>1.0241601458541133E-2</v>
      </c>
      <c r="N128" s="16"/>
      <c r="O128" s="447" t="s">
        <v>81</v>
      </c>
      <c r="P128" s="170">
        <v>6610121</v>
      </c>
      <c r="Q128" s="19">
        <f t="shared" si="9"/>
        <v>1.0241601458541133E-2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22.170999999999999</v>
      </c>
      <c r="J129" s="434">
        <v>22.600999999999999</v>
      </c>
      <c r="K129" s="230" t="s">
        <v>81</v>
      </c>
      <c r="M129" s="227">
        <f t="shared" si="15"/>
        <v>1.939470479455143E-2</v>
      </c>
      <c r="O129" s="446" t="s">
        <v>81</v>
      </c>
      <c r="P129" s="170">
        <v>2892839</v>
      </c>
      <c r="Q129" s="19">
        <f t="shared" si="9"/>
        <v>1.939470479455143E-2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134.47</v>
      </c>
      <c r="J130" s="434">
        <v>136.47</v>
      </c>
      <c r="K130" s="230" t="s">
        <v>81</v>
      </c>
      <c r="M130" s="227">
        <f t="shared" si="15"/>
        <v>1.4873205919535957E-2</v>
      </c>
      <c r="O130" s="446" t="s">
        <v>81</v>
      </c>
      <c r="P130" s="170">
        <v>762323</v>
      </c>
      <c r="Q130" s="19">
        <f t="shared" si="9"/>
        <v>1.4873205919535957E-2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136.24299999999999</v>
      </c>
      <c r="J131" s="449">
        <v>136.65899999999999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325250</v>
      </c>
      <c r="Q131" s="19">
        <f t="shared" si="9"/>
        <v>3.0533678794506642E-3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5152.4449999999997</v>
      </c>
      <c r="J134" s="401">
        <v>5206.6679999999997</v>
      </c>
      <c r="K134" s="230"/>
      <c r="M134" s="254">
        <f t="shared" si="16"/>
        <v>1.052374164110436E-2</v>
      </c>
      <c r="O134" s="446" t="s">
        <v>81</v>
      </c>
      <c r="P134" s="246">
        <v>31245215</v>
      </c>
      <c r="Q134" s="19">
        <f t="shared" si="9"/>
        <v>1.052374164110436E-2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5123.8620000000001</v>
      </c>
      <c r="J135" s="467">
        <v>5219.2240000000002</v>
      </c>
      <c r="K135" s="468"/>
      <c r="L135" s="469"/>
      <c r="M135" s="470">
        <f t="shared" si="16"/>
        <v>1.8611352140241108E-2</v>
      </c>
      <c r="N135" s="469"/>
      <c r="O135" s="471" t="s">
        <v>184</v>
      </c>
      <c r="P135" s="518">
        <v>5010455</v>
      </c>
      <c r="Q135" s="19">
        <f t="shared" ref="Q135:Q143" si="17">+(J135-I135)/I135</f>
        <v>1.8611352140241108E-2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83.14</v>
      </c>
      <c r="J136" s="434">
        <v>84.275000000000006</v>
      </c>
      <c r="K136" s="475"/>
      <c r="L136" s="476"/>
      <c r="M136" s="477">
        <f t="shared" si="16"/>
        <v>1.3651671878758782E-2</v>
      </c>
      <c r="N136" s="476"/>
      <c r="O136" s="435" t="s">
        <v>90</v>
      </c>
      <c r="P136" s="478">
        <v>1170333</v>
      </c>
      <c r="Q136" s="19">
        <f t="shared" si="17"/>
        <v>1.3651671878758782E-2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4355.5950000000003</v>
      </c>
      <c r="J137" s="480">
        <v>4385.1210000000001</v>
      </c>
      <c r="K137" s="481"/>
      <c r="L137" s="482"/>
      <c r="M137" s="483">
        <f>+(J137-I137)/I137</f>
        <v>6.7788671811772764E-3</v>
      </c>
      <c r="N137" s="482"/>
      <c r="O137" s="471" t="s">
        <v>184</v>
      </c>
      <c r="P137" s="518">
        <v>12633533</v>
      </c>
      <c r="Q137" s="19">
        <f t="shared" si="17"/>
        <v>6.7788671811772764E-3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9.81</v>
      </c>
      <c r="J138" s="434">
        <v>9.9890000000000008</v>
      </c>
      <c r="K138" s="475"/>
      <c r="L138" s="476"/>
      <c r="M138" s="477">
        <f>+(J138-I138)/I138</f>
        <v>1.8246687054026531E-2</v>
      </c>
      <c r="N138" s="476"/>
      <c r="O138" s="471" t="s">
        <v>184</v>
      </c>
      <c r="P138" s="518">
        <v>2597529</v>
      </c>
      <c r="Q138" s="19">
        <f t="shared" si="17"/>
        <v>1.8246687054026531E-2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158.35499999999999</v>
      </c>
      <c r="J139" s="389">
        <v>159.27099999999999</v>
      </c>
      <c r="K139" s="230" t="s">
        <v>81</v>
      </c>
      <c r="M139" s="227" t="e">
        <f>+(#REF!-#REF!)/#REF!</f>
        <v>#REF!</v>
      </c>
      <c r="O139" s="231" t="s">
        <v>81</v>
      </c>
      <c r="P139" s="232">
        <v>29885748</v>
      </c>
      <c r="Q139" s="19">
        <f t="shared" si="17"/>
        <v>5.7844715986233265E-3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125.211</v>
      </c>
      <c r="J141" s="495">
        <v>123.82599999999999</v>
      </c>
      <c r="K141" s="290"/>
      <c r="L141" s="8"/>
      <c r="M141" s="496"/>
      <c r="N141" s="8"/>
      <c r="O141" s="497"/>
      <c r="P141" s="309">
        <v>4079835</v>
      </c>
      <c r="Q141" s="19">
        <f t="shared" si="17"/>
        <v>-1.1061328477529971E-2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10130.168</v>
      </c>
      <c r="J143" s="495">
        <v>10339.527</v>
      </c>
      <c r="K143" s="230" t="s">
        <v>81</v>
      </c>
      <c r="M143" s="227">
        <f>+(J143-I143)/I143</f>
        <v>2.0666883313287636E-2</v>
      </c>
      <c r="O143" s="446" t="s">
        <v>81</v>
      </c>
      <c r="P143" s="518">
        <v>10339527</v>
      </c>
      <c r="Q143" s="19">
        <f t="shared" si="17"/>
        <v>2.0666883313287636E-2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</sheetData>
  <autoFilter ref="D1:D596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6"/>
  <sheetViews>
    <sheetView showWhiteSpace="0" zoomScale="80" zoomScaleNormal="80" zoomScaleSheetLayoutView="100" workbookViewId="0">
      <selection activeCell="P109" sqref="P109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195.02600000000001</v>
      </c>
      <c r="J6" s="15">
        <v>195.053</v>
      </c>
      <c r="K6" s="16"/>
      <c r="L6" s="16"/>
      <c r="M6" s="17"/>
      <c r="N6" s="16"/>
      <c r="O6" s="1"/>
      <c r="P6" s="18">
        <v>576225965</v>
      </c>
      <c r="Q6" s="19">
        <f>+(J6-I6)/I6</f>
        <v>1.3844307938421961E-4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133.14099999999999</v>
      </c>
      <c r="J7" s="27">
        <v>133.161</v>
      </c>
      <c r="K7" s="16"/>
      <c r="L7" s="16"/>
      <c r="M7" s="17"/>
      <c r="N7" s="16"/>
      <c r="O7" s="1"/>
      <c r="P7" s="28">
        <v>280358293</v>
      </c>
      <c r="Q7" s="19">
        <f t="shared" ref="Q7:Q70" si="0">+(J7-I7)/I7</f>
        <v>1.5021668757189921E-4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111.88200000000001</v>
      </c>
      <c r="J8" s="27">
        <v>111.896</v>
      </c>
      <c r="K8" s="16"/>
      <c r="L8" s="16"/>
      <c r="M8" s="17"/>
      <c r="N8" s="16"/>
      <c r="O8" s="1"/>
      <c r="P8" s="18">
        <v>62383221</v>
      </c>
      <c r="Q8" s="19">
        <f t="shared" si="0"/>
        <v>1.251318353264671E-4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118.77200000000001</v>
      </c>
      <c r="J9" s="27">
        <v>118.79</v>
      </c>
      <c r="K9" s="16"/>
      <c r="L9" s="16"/>
      <c r="M9" s="17"/>
      <c r="N9" s="16"/>
      <c r="P9" s="18">
        <v>122514856</v>
      </c>
      <c r="Q9" s="19">
        <f t="shared" si="0"/>
        <v>1.5155087057556227E-4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116.61199999999999</v>
      </c>
      <c r="J10" s="27">
        <v>116.626</v>
      </c>
      <c r="K10" s="16"/>
      <c r="L10" s="16"/>
      <c r="M10" s="17"/>
      <c r="N10" s="16"/>
      <c r="O10" s="42"/>
      <c r="P10" s="43">
        <v>12526512</v>
      </c>
      <c r="Q10" s="19">
        <f t="shared" si="0"/>
        <v>1.200562549309677E-4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113.68600000000001</v>
      </c>
      <c r="J11" s="47">
        <v>113.705</v>
      </c>
      <c r="K11" s="16"/>
      <c r="L11" s="16"/>
      <c r="M11" s="17"/>
      <c r="N11" s="16"/>
      <c r="O11" s="42"/>
      <c r="P11" s="43">
        <v>142079468</v>
      </c>
      <c r="Q11" s="19">
        <f t="shared" si="0"/>
        <v>1.6712699892679173E-4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112.518</v>
      </c>
      <c r="J12" s="27">
        <v>112.53100000000001</v>
      </c>
      <c r="K12" s="16"/>
      <c r="L12" s="17"/>
      <c r="M12" s="16"/>
      <c r="N12" s="50"/>
      <c r="O12" s="50"/>
      <c r="P12" s="51">
        <v>3572977</v>
      </c>
      <c r="Q12" s="19">
        <f t="shared" si="0"/>
        <v>1.1553706962446212E-4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45.994</v>
      </c>
      <c r="J13" s="55">
        <v>45.999000000000002</v>
      </c>
      <c r="K13" s="16"/>
      <c r="L13" s="16"/>
      <c r="M13" s="17"/>
      <c r="N13" s="16"/>
      <c r="O13" s="56"/>
      <c r="P13" s="57">
        <v>33985978</v>
      </c>
      <c r="Q13" s="19">
        <f t="shared" si="0"/>
        <v>1.0870983171723612E-4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32.457000000000001</v>
      </c>
      <c r="J14" s="55">
        <v>32.465000000000003</v>
      </c>
      <c r="K14" s="16"/>
      <c r="L14" s="16"/>
      <c r="M14" s="17"/>
      <c r="N14" s="16"/>
      <c r="O14" s="56"/>
      <c r="P14" s="57">
        <v>5719830</v>
      </c>
      <c r="Q14" s="19">
        <f t="shared" si="0"/>
        <v>2.4647995809848946E-4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109.842</v>
      </c>
      <c r="J15" s="55">
        <v>109.86</v>
      </c>
      <c r="K15" s="16"/>
      <c r="L15" s="17"/>
      <c r="M15" s="16"/>
      <c r="N15" s="65"/>
      <c r="O15" s="66"/>
      <c r="P15" s="67">
        <v>70013873</v>
      </c>
      <c r="Q15" s="19">
        <f t="shared" si="0"/>
        <v>1.638717430491131E-4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17.196000000000002</v>
      </c>
      <c r="J17" s="76">
        <v>17.199000000000002</v>
      </c>
      <c r="K17" s="16"/>
      <c r="L17" s="16"/>
      <c r="M17" s="17"/>
      <c r="N17" s="16"/>
      <c r="O17" s="1"/>
      <c r="P17" s="67">
        <v>102608802</v>
      </c>
      <c r="Q17" s="19">
        <f t="shared" si="0"/>
        <v>1.7445917655269327E-4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124.256</v>
      </c>
      <c r="J18" s="55">
        <v>124.26900000000001</v>
      </c>
      <c r="K18" s="16"/>
      <c r="L18" s="16"/>
      <c r="M18" s="17"/>
      <c r="N18" s="16"/>
      <c r="O18" s="16"/>
      <c r="P18" s="83">
        <v>1983711</v>
      </c>
      <c r="Q18" s="19">
        <f t="shared" si="0"/>
        <v>1.0462271439612758E-4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</v>
      </c>
      <c r="J19" s="55">
        <v>1.17</v>
      </c>
      <c r="K19" s="51"/>
      <c r="L19" s="88"/>
      <c r="M19" s="17"/>
      <c r="N19" s="16"/>
      <c r="O19" s="36"/>
      <c r="P19" s="18">
        <v>4800257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116.078</v>
      </c>
      <c r="J20" s="94">
        <v>116.09099999999999</v>
      </c>
      <c r="K20" s="16"/>
      <c r="L20" s="16"/>
      <c r="M20" s="17"/>
      <c r="N20" s="16"/>
      <c r="O20" s="1"/>
      <c r="P20" s="95">
        <v>23159111</v>
      </c>
      <c r="Q20" s="19">
        <f t="shared" si="0"/>
        <v>1.1199365943581918E-4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11.368</v>
      </c>
      <c r="J21" s="102">
        <v>11.369</v>
      </c>
      <c r="K21" s="103"/>
      <c r="L21" s="104"/>
      <c r="M21" s="103"/>
      <c r="N21" s="105"/>
      <c r="O21" s="106"/>
      <c r="P21" s="107">
        <v>5094766</v>
      </c>
      <c r="Q21" s="19">
        <f t="shared" si="0"/>
        <v>8.796622097109833E-5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163.16900000000001</v>
      </c>
      <c r="J22" s="55">
        <v>163.19200000000001</v>
      </c>
      <c r="P22" s="95">
        <v>77291537</v>
      </c>
      <c r="Q22" s="19">
        <f t="shared" si="0"/>
        <v>1.4095814768734339E-4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11.37</v>
      </c>
      <c r="J23" s="119">
        <v>11.371</v>
      </c>
      <c r="K23" s="16"/>
      <c r="L23" s="16"/>
      <c r="M23" s="17"/>
      <c r="N23" s="16"/>
      <c r="O23" s="16"/>
      <c r="P23" s="83">
        <v>731652</v>
      </c>
      <c r="Q23" s="19">
        <f t="shared" si="0"/>
        <v>8.7950747581461942E-5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</v>
      </c>
      <c r="J25" s="125">
        <v>1.802</v>
      </c>
      <c r="K25" s="88" t="s">
        <v>48</v>
      </c>
      <c r="L25" s="16"/>
      <c r="M25" s="17">
        <f>+(J25-I25)/I25</f>
        <v>1.111111111111112E-3</v>
      </c>
      <c r="N25" s="16"/>
      <c r="O25" s="126" t="s">
        <v>49</v>
      </c>
      <c r="P25" s="127">
        <v>4262502</v>
      </c>
      <c r="Q25" s="19">
        <f t="shared" si="0"/>
        <v>1.111111111111112E-3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62.357999999999997</v>
      </c>
      <c r="J27" s="102">
        <v>62.365000000000002</v>
      </c>
      <c r="K27" s="16"/>
      <c r="L27" s="16"/>
      <c r="M27" s="134"/>
      <c r="N27" s="16"/>
      <c r="O27" s="16"/>
      <c r="P27" s="18">
        <v>1456716</v>
      </c>
      <c r="Q27" s="19">
        <f t="shared" si="0"/>
        <v>1.1225504345881848E-4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130.31899999999999</v>
      </c>
      <c r="J28" s="55">
        <v>130.62700000000001</v>
      </c>
      <c r="K28" s="16"/>
      <c r="L28" s="16"/>
      <c r="M28" s="17"/>
      <c r="N28" s="16"/>
      <c r="O28" s="140"/>
      <c r="P28" s="57">
        <v>6222591</v>
      </c>
      <c r="Q28" s="19">
        <f t="shared" si="0"/>
        <v>2.3634312724930455E-3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106.419</v>
      </c>
      <c r="J29" s="146">
        <v>107.102</v>
      </c>
      <c r="K29" s="16"/>
      <c r="L29" s="16"/>
      <c r="M29" s="17"/>
      <c r="N29" s="16"/>
      <c r="O29" s="140"/>
      <c r="P29" s="57">
        <v>550185</v>
      </c>
      <c r="Q29" s="19">
        <f t="shared" si="0"/>
        <v>6.4180268561065878E-3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103.547</v>
      </c>
      <c r="J30" s="152">
        <v>103.563</v>
      </c>
      <c r="K30" s="16"/>
      <c r="L30" s="16"/>
      <c r="M30" s="153"/>
      <c r="N30" s="16"/>
      <c r="O30" s="154"/>
      <c r="P30" s="67">
        <v>69591516</v>
      </c>
      <c r="Q30" s="19">
        <f t="shared" si="0"/>
        <v>1.5451920383985381E-4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131.38300000000001</v>
      </c>
      <c r="J32" s="76">
        <v>131.73699999999999</v>
      </c>
      <c r="K32" s="16"/>
      <c r="L32" s="16"/>
      <c r="M32" s="17"/>
      <c r="N32" s="16"/>
      <c r="O32" s="56"/>
      <c r="P32" s="163">
        <v>1144005</v>
      </c>
      <c r="Q32" s="19">
        <f t="shared" si="0"/>
        <v>2.6944125191233643E-3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504.536</v>
      </c>
      <c r="J33" s="55">
        <v>505.54500000000002</v>
      </c>
      <c r="K33" s="16"/>
      <c r="L33" s="16"/>
      <c r="M33" s="17"/>
      <c r="N33" s="16"/>
      <c r="O33" s="169"/>
      <c r="P33" s="170">
        <v>1072767</v>
      </c>
      <c r="Q33" s="19">
        <f t="shared" si="0"/>
        <v>1.9998572946232072E-3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123.973</v>
      </c>
      <c r="J34" s="55">
        <v>125.315</v>
      </c>
      <c r="K34" s="16"/>
      <c r="L34" s="16"/>
      <c r="M34" s="17"/>
      <c r="N34" s="16"/>
      <c r="O34" s="174"/>
      <c r="P34" s="170">
        <v>741236</v>
      </c>
      <c r="Q34" s="19">
        <f t="shared" si="0"/>
        <v>1.0824937688044968E-2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120.65900000000001</v>
      </c>
      <c r="J35" s="27">
        <v>120.669</v>
      </c>
      <c r="K35" s="16"/>
      <c r="L35" s="16"/>
      <c r="M35" s="17"/>
      <c r="N35" s="16"/>
      <c r="P35" s="170">
        <v>197173</v>
      </c>
      <c r="Q35" s="19">
        <f t="shared" si="0"/>
        <v>8.2878193918322753E-5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125.545</v>
      </c>
      <c r="J36" s="27">
        <v>125.55800000000001</v>
      </c>
      <c r="K36" s="16"/>
      <c r="L36" s="16"/>
      <c r="M36" s="17"/>
      <c r="N36" s="16"/>
      <c r="O36" s="174"/>
      <c r="P36" s="170">
        <v>129200</v>
      </c>
      <c r="Q36" s="19">
        <f t="shared" si="0"/>
        <v>1.0354852841614743E-4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107.34699999999999</v>
      </c>
      <c r="J37" s="27">
        <v>107.358</v>
      </c>
      <c r="K37" s="16"/>
      <c r="L37" s="16"/>
      <c r="M37" s="17"/>
      <c r="N37" s="16"/>
      <c r="O37" s="174"/>
      <c r="P37" s="170">
        <v>122174</v>
      </c>
      <c r="Q37" s="19">
        <f t="shared" si="0"/>
        <v>1.0247142444604778E-4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98.222999999999999</v>
      </c>
      <c r="J38" s="27">
        <v>98.454999999999998</v>
      </c>
      <c r="K38" s="16"/>
      <c r="L38" s="16"/>
      <c r="M38" s="17"/>
      <c r="N38" s="16"/>
      <c r="O38" s="140"/>
      <c r="P38" s="186">
        <v>131635</v>
      </c>
      <c r="Q38" s="19">
        <f t="shared" si="0"/>
        <v>2.3619722468260929E-3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165.929</v>
      </c>
      <c r="J39" s="27">
        <v>166.13900000000001</v>
      </c>
      <c r="K39" s="16"/>
      <c r="L39" s="16"/>
      <c r="M39" s="17"/>
      <c r="N39" s="16"/>
      <c r="O39" s="140"/>
      <c r="P39" s="170">
        <v>527826</v>
      </c>
      <c r="Q39" s="19">
        <f t="shared" si="0"/>
        <v>1.2656015524712856E-3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91.873999999999995</v>
      </c>
      <c r="J40" s="27">
        <v>92.64</v>
      </c>
      <c r="K40" s="16"/>
      <c r="L40" s="17"/>
      <c r="M40" s="16"/>
      <c r="N40" s="189"/>
      <c r="O40" s="189"/>
      <c r="P40" s="190">
        <v>964943</v>
      </c>
      <c r="Q40" s="19">
        <f t="shared" si="0"/>
        <v>8.3375057143479699E-3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120.577</v>
      </c>
      <c r="J41" s="55">
        <v>120.985</v>
      </c>
      <c r="K41" s="16"/>
      <c r="L41" s="17"/>
      <c r="M41" s="16"/>
      <c r="N41" s="65"/>
      <c r="O41" s="65"/>
      <c r="P41" s="190">
        <v>39678971</v>
      </c>
      <c r="Q41" s="19">
        <f t="shared" si="0"/>
        <v>3.3837298987369172E-3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159.614</v>
      </c>
      <c r="J42" s="27">
        <v>161.01499999999999</v>
      </c>
      <c r="K42" s="16"/>
      <c r="L42" s="16"/>
      <c r="M42" s="17"/>
      <c r="N42" s="16"/>
      <c r="O42" s="195"/>
      <c r="P42" s="170">
        <v>646316</v>
      </c>
      <c r="Q42" s="19">
        <f t="shared" si="0"/>
        <v>8.7774255391129975E-3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142.85499999999999</v>
      </c>
      <c r="J43" s="27">
        <v>143.23400000000001</v>
      </c>
      <c r="K43" s="16"/>
      <c r="L43" s="16"/>
      <c r="M43" s="17"/>
      <c r="N43" s="16"/>
      <c r="O43" s="195"/>
      <c r="P43" s="170">
        <v>574942</v>
      </c>
      <c r="Q43" s="19">
        <f t="shared" si="0"/>
        <v>2.6530397955970677E-3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92.600999999999999</v>
      </c>
      <c r="J44" s="27">
        <v>93.063000000000002</v>
      </c>
      <c r="K44" s="16"/>
      <c r="L44" s="16"/>
      <c r="M44" s="17"/>
      <c r="N44" s="16"/>
      <c r="O44" s="204"/>
      <c r="P44" s="205">
        <v>244105</v>
      </c>
      <c r="Q44" s="19">
        <f t="shared" si="0"/>
        <v>4.9891469854537566E-3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21.035</v>
      </c>
      <c r="J45" s="211">
        <v>21.199000000000002</v>
      </c>
      <c r="K45" s="16"/>
      <c r="L45" s="17"/>
      <c r="M45" s="16"/>
      <c r="N45" s="65"/>
      <c r="O45" s="65"/>
      <c r="P45" s="212">
        <v>42565665</v>
      </c>
      <c r="Q45" s="19">
        <f t="shared" si="0"/>
        <v>7.7965295935346554E-3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88.591999999999999</v>
      </c>
      <c r="J46" s="211">
        <v>88.894000000000005</v>
      </c>
      <c r="K46" s="16"/>
      <c r="L46" s="17"/>
      <c r="M46" s="16"/>
      <c r="N46" s="65"/>
      <c r="O46" s="65"/>
      <c r="P46" s="212">
        <v>337799</v>
      </c>
      <c r="Q46" s="19">
        <f t="shared" si="0"/>
        <v>3.4088856781651473E-3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2101.23</v>
      </c>
      <c r="J48" s="225">
        <v>2110.5219999999999</v>
      </c>
      <c r="K48" s="226" t="s">
        <v>79</v>
      </c>
      <c r="M48" s="227">
        <f t="shared" ref="M48" si="4">+(J48-I48)/I48</f>
        <v>4.4221717755790254E-3</v>
      </c>
      <c r="O48" s="228" t="s">
        <v>79</v>
      </c>
      <c r="P48" s="95">
        <v>9448810</v>
      </c>
      <c r="Q48" s="19">
        <f t="shared" si="0"/>
        <v>4.4221717755790254E-3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121.16800000000001</v>
      </c>
      <c r="J49" s="27">
        <v>122.045</v>
      </c>
      <c r="K49" s="230" t="s">
        <v>81</v>
      </c>
      <c r="M49" s="227" t="e">
        <f>+(#REF!-#REF!)/#REF!</f>
        <v>#REF!</v>
      </c>
      <c r="O49" s="231" t="s">
        <v>81</v>
      </c>
      <c r="P49" s="232">
        <v>61022676</v>
      </c>
      <c r="Q49" s="19">
        <f t="shared" si="0"/>
        <v>7.2378845899907177E-3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188.31800000000001</v>
      </c>
      <c r="J50" s="27">
        <v>192.21799999999999</v>
      </c>
      <c r="K50" s="230" t="s">
        <v>81</v>
      </c>
      <c r="M50" s="227" t="e">
        <f>+(#REF!-#REF!)/#REF!</f>
        <v>#REF!</v>
      </c>
      <c r="O50" s="231" t="s">
        <v>81</v>
      </c>
      <c r="P50" s="232">
        <v>2005415</v>
      </c>
      <c r="Q50" s="19">
        <f t="shared" si="0"/>
        <v>2.0709650697224784E-2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16.538</v>
      </c>
      <c r="J51" s="27">
        <v>16.797999999999998</v>
      </c>
      <c r="K51" s="230" t="s">
        <v>81</v>
      </c>
      <c r="M51" s="227" t="e">
        <f>+(#REF!-#REF!)/#REF!</f>
        <v>#REF!</v>
      </c>
      <c r="O51" s="231" t="s">
        <v>81</v>
      </c>
      <c r="P51" s="193">
        <v>4782222</v>
      </c>
      <c r="Q51" s="19">
        <f t="shared" si="0"/>
        <v>1.5721368968436209E-2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2.7389999999999999</v>
      </c>
      <c r="J52" s="102">
        <v>2.774</v>
      </c>
      <c r="K52" s="230"/>
      <c r="M52" s="227">
        <f t="shared" ref="M52:M53" si="6">+(J52-I52)/I52</f>
        <v>1.2778386272362229E-2</v>
      </c>
      <c r="O52" s="235" t="s">
        <v>48</v>
      </c>
      <c r="P52" s="232">
        <v>10236531</v>
      </c>
      <c r="Q52" s="19">
        <f t="shared" si="0"/>
        <v>1.2778386272362229E-2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2.464</v>
      </c>
      <c r="J53" s="27">
        <v>2.4929999999999999</v>
      </c>
      <c r="K53" s="236" t="s">
        <v>48</v>
      </c>
      <c r="M53" s="227">
        <f t="shared" si="6"/>
        <v>1.1769480519480485E-2</v>
      </c>
      <c r="O53" s="237" t="s">
        <v>48</v>
      </c>
      <c r="P53" s="238">
        <v>9294148</v>
      </c>
      <c r="Q53" s="19">
        <f t="shared" si="0"/>
        <v>1.1769480519480485E-2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65.787999999999997</v>
      </c>
      <c r="J54" s="244">
        <v>66.811999999999998</v>
      </c>
      <c r="K54" s="230" t="s">
        <v>81</v>
      </c>
      <c r="M54" s="227">
        <f>+(J54-I54)/I54</f>
        <v>1.5565148659329984E-2</v>
      </c>
      <c r="O54" s="245" t="s">
        <v>88</v>
      </c>
      <c r="P54" s="246">
        <v>66812</v>
      </c>
      <c r="Q54" s="19">
        <f t="shared" si="0"/>
        <v>1.5565148659329984E-2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1.1459999999999999</v>
      </c>
      <c r="J55" s="250">
        <v>1.167</v>
      </c>
      <c r="K55" s="251" t="s">
        <v>90</v>
      </c>
      <c r="M55" s="227" t="e">
        <f>+(#REF!-I55)/I55</f>
        <v>#REF!</v>
      </c>
      <c r="O55" s="252" t="s">
        <v>90</v>
      </c>
      <c r="P55" s="238">
        <v>2205064</v>
      </c>
      <c r="Q55" s="19">
        <f t="shared" si="0"/>
        <v>1.8324607329843045E-2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</v>
      </c>
      <c r="J56" s="250">
        <v>1.2589999999999999</v>
      </c>
      <c r="K56" s="251"/>
      <c r="M56" s="254">
        <f t="shared" ref="M56:M63" si="7">+(J56-I56)/I56</f>
        <v>7.9491255961835442E-4</v>
      </c>
      <c r="O56" s="252" t="s">
        <v>90</v>
      </c>
      <c r="P56" s="238">
        <v>767368</v>
      </c>
      <c r="Q56" s="19">
        <f t="shared" si="0"/>
        <v>7.9491255961835442E-4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1.1659999999999999</v>
      </c>
      <c r="J57" s="211">
        <v>1.1739999999999999</v>
      </c>
      <c r="K57" s="251"/>
      <c r="M57" s="254">
        <f t="shared" si="7"/>
        <v>6.8610634648370566E-3</v>
      </c>
      <c r="O57" s="252" t="s">
        <v>90</v>
      </c>
      <c r="P57" s="57">
        <v>697452</v>
      </c>
      <c r="Q57" s="19">
        <f t="shared" si="0"/>
        <v>6.8610634648370566E-3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1.1240000000000001</v>
      </c>
      <c r="J58" s="55">
        <v>1.133</v>
      </c>
      <c r="K58" s="251"/>
      <c r="M58" s="254">
        <f t="shared" si="7"/>
        <v>8.0071174377223282E-3</v>
      </c>
      <c r="O58" s="252" t="s">
        <v>90</v>
      </c>
      <c r="P58" s="57">
        <v>670702</v>
      </c>
      <c r="Q58" s="19">
        <f t="shared" si="0"/>
        <v>8.0071174377223282E-3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110.91200000000001</v>
      </c>
      <c r="J59" s="102">
        <v>112.166</v>
      </c>
      <c r="K59" s="251"/>
      <c r="M59" s="254">
        <f t="shared" si="7"/>
        <v>1.1306260819388259E-2</v>
      </c>
      <c r="O59" s="258" t="s">
        <v>81</v>
      </c>
      <c r="P59" s="238">
        <v>16223579</v>
      </c>
      <c r="Q59" s="19">
        <f t="shared" si="0"/>
        <v>1.1306260819388259E-2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130.51499999999999</v>
      </c>
      <c r="J60" s="264">
        <v>131.20500000000001</v>
      </c>
      <c r="K60" s="251"/>
      <c r="M60" s="254">
        <f t="shared" si="7"/>
        <v>5.2867486495807086E-3</v>
      </c>
      <c r="O60" s="258" t="s">
        <v>81</v>
      </c>
      <c r="P60" s="238">
        <v>99322</v>
      </c>
      <c r="Q60" s="19">
        <f t="shared" si="0"/>
        <v>5.2867486495807086E-3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1085.248</v>
      </c>
      <c r="J61" s="27">
        <v>1104.02</v>
      </c>
      <c r="K61" s="251"/>
      <c r="M61" s="254" t="e">
        <f>+(I61-#REF!)/#REF!</f>
        <v>#REF!</v>
      </c>
      <c r="O61" s="228" t="s">
        <v>79</v>
      </c>
      <c r="P61" s="238">
        <v>5520101</v>
      </c>
      <c r="Q61" s="19">
        <f t="shared" si="0"/>
        <v>1.729742879046995E-2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12.313000000000001</v>
      </c>
      <c r="J62" s="264">
        <v>12.579000000000001</v>
      </c>
      <c r="K62" s="251"/>
      <c r="M62" s="254">
        <f t="shared" ref="M62" si="8">+(J62-I62)/I62</f>
        <v>2.1603183627060828E-2</v>
      </c>
      <c r="O62" s="258" t="s">
        <v>81</v>
      </c>
      <c r="P62" s="267">
        <v>6454529</v>
      </c>
      <c r="Q62" s="19">
        <f t="shared" si="0"/>
        <v>2.1603183627060828E-2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9.4629999999999992</v>
      </c>
      <c r="J63" s="274">
        <v>9.6679999999999993</v>
      </c>
      <c r="K63" s="275"/>
      <c r="L63" s="276"/>
      <c r="M63" s="277">
        <f t="shared" si="7"/>
        <v>2.1663320300116251E-2</v>
      </c>
      <c r="N63" s="276"/>
      <c r="O63" s="278" t="s">
        <v>81</v>
      </c>
      <c r="P63" s="267">
        <v>25490031</v>
      </c>
      <c r="Q63" s="19">
        <f t="shared" si="0"/>
        <v>2.1663320300116251E-2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83.052000000000007</v>
      </c>
      <c r="J65" s="288">
        <v>83.570999999999998</v>
      </c>
      <c r="K65" s="16"/>
      <c r="L65" s="16"/>
      <c r="M65" s="17"/>
      <c r="N65" s="16"/>
      <c r="O65" s="140"/>
      <c r="P65" s="289">
        <v>1265854</v>
      </c>
      <c r="Q65" s="19">
        <f t="shared" si="0"/>
        <v>6.2490969513075085E-3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107.43600000000001</v>
      </c>
      <c r="J71" s="297">
        <v>107.45</v>
      </c>
      <c r="K71" s="16"/>
      <c r="L71" s="17"/>
      <c r="M71" s="16"/>
      <c r="N71" s="298"/>
      <c r="O71" s="298"/>
      <c r="P71" s="238">
        <v>72300048</v>
      </c>
      <c r="Q71" s="19">
        <f t="shared" ref="Q71:Q134" si="9">+(J71-I71)/I71</f>
        <v>1.3031013812870725E-4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99.295000000000002</v>
      </c>
      <c r="J72" s="303">
        <v>99.305000000000007</v>
      </c>
      <c r="K72" s="16"/>
      <c r="L72" s="17"/>
      <c r="M72" s="16"/>
      <c r="N72" s="304"/>
      <c r="O72" s="304"/>
      <c r="P72" s="51">
        <v>73887661</v>
      </c>
      <c r="Q72" s="19">
        <f t="shared" si="9"/>
        <v>1.0071000553910183E-4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105.714</v>
      </c>
      <c r="J73" s="303">
        <v>105.729</v>
      </c>
      <c r="K73" s="16"/>
      <c r="L73" s="17"/>
      <c r="M73" s="16"/>
      <c r="N73" s="304"/>
      <c r="O73" s="304"/>
      <c r="P73" s="51">
        <v>47825006</v>
      </c>
      <c r="Q73" s="19">
        <f t="shared" si="9"/>
        <v>1.4189227538453344E-4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102.88200000000001</v>
      </c>
      <c r="J74" s="303">
        <v>102.898</v>
      </c>
      <c r="K74" s="16"/>
      <c r="L74" s="17"/>
      <c r="M74" s="16"/>
      <c r="N74" s="307"/>
      <c r="O74" s="307"/>
      <c r="P74" s="51">
        <v>140352594</v>
      </c>
      <c r="Q74" s="19">
        <f t="shared" si="9"/>
        <v>1.5551797204555834E-4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104.43300000000001</v>
      </c>
      <c r="J75" s="303">
        <v>104.453</v>
      </c>
      <c r="K75" s="16"/>
      <c r="L75" s="17"/>
      <c r="M75" s="16"/>
      <c r="N75" s="65"/>
      <c r="O75" s="65"/>
      <c r="P75" s="51">
        <v>13751512</v>
      </c>
      <c r="Q75" s="19">
        <f t="shared" si="9"/>
        <v>1.9151034634642326E-4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107.431</v>
      </c>
      <c r="J76" s="303">
        <v>107.44799999999999</v>
      </c>
      <c r="K76" s="16"/>
      <c r="L76" s="17"/>
      <c r="M76" s="16"/>
      <c r="N76" s="50"/>
      <c r="O76" s="50"/>
      <c r="P76" s="51">
        <v>43158970</v>
      </c>
      <c r="Q76" s="19">
        <f t="shared" si="9"/>
        <v>1.5824110359203495E-4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104.21299999999999</v>
      </c>
      <c r="J77" s="303">
        <v>104.227</v>
      </c>
      <c r="K77" s="16"/>
      <c r="L77" s="17"/>
      <c r="M77" s="16"/>
      <c r="N77" s="65"/>
      <c r="O77" s="65"/>
      <c r="P77" s="51">
        <v>301343419</v>
      </c>
      <c r="Q77" s="19">
        <f t="shared" si="9"/>
        <v>1.3434024545891593E-4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101.464</v>
      </c>
      <c r="J78" s="303">
        <v>101.479</v>
      </c>
      <c r="K78" s="16"/>
      <c r="L78" s="17"/>
      <c r="M78" s="16"/>
      <c r="N78" s="298"/>
      <c r="O78" s="298"/>
      <c r="P78" s="309">
        <v>166063576</v>
      </c>
      <c r="Q78" s="19">
        <f t="shared" si="9"/>
        <v>1.4783568556335811E-4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102.249</v>
      </c>
      <c r="J79" s="303">
        <v>102.25700000000001</v>
      </c>
      <c r="K79" s="16"/>
      <c r="L79" s="17"/>
      <c r="M79" s="16"/>
      <c r="N79" s="298"/>
      <c r="O79" s="298"/>
      <c r="P79" s="309">
        <v>2311526</v>
      </c>
      <c r="Q79" s="19">
        <f t="shared" si="9"/>
        <v>7.8240373989083296E-5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105.077</v>
      </c>
      <c r="J80" s="303">
        <v>105.09099999999999</v>
      </c>
      <c r="K80" s="16"/>
      <c r="L80" s="17"/>
      <c r="M80" s="16"/>
      <c r="N80" s="42"/>
      <c r="O80" s="42"/>
      <c r="P80" s="43">
        <v>23231078</v>
      </c>
      <c r="Q80" s="19">
        <f t="shared" si="9"/>
        <v>1.3323562720667505E-4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106.937</v>
      </c>
      <c r="J81" s="303">
        <v>106.955</v>
      </c>
      <c r="K81" s="16"/>
      <c r="L81" s="17"/>
      <c r="M81" s="16"/>
      <c r="N81" s="50"/>
      <c r="O81" s="50"/>
      <c r="P81" s="267">
        <v>71604960</v>
      </c>
      <c r="Q81" s="19">
        <f t="shared" si="9"/>
        <v>1.68323405369523E-4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104.129</v>
      </c>
      <c r="J82" s="303">
        <v>104.14100000000001</v>
      </c>
      <c r="K82" s="8"/>
      <c r="L82" s="311"/>
      <c r="M82" s="8"/>
      <c r="N82" s="312"/>
      <c r="O82" s="312"/>
      <c r="P82" s="309">
        <v>101911832</v>
      </c>
      <c r="Q82" s="19">
        <f t="shared" si="9"/>
        <v>1.1524167138837839E-4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103.408</v>
      </c>
      <c r="J83" s="303">
        <v>103.41800000000001</v>
      </c>
      <c r="K83" s="16"/>
      <c r="L83" s="17"/>
      <c r="M83" s="16"/>
      <c r="N83" s="65"/>
      <c r="O83" s="65"/>
      <c r="P83" s="193">
        <v>13777687</v>
      </c>
      <c r="Q83" s="19">
        <f t="shared" si="9"/>
        <v>9.6704316880755022E-5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103.059</v>
      </c>
      <c r="J84" s="303">
        <v>103.07299999999999</v>
      </c>
      <c r="K84" s="16"/>
      <c r="L84" s="17"/>
      <c r="M84" s="16"/>
      <c r="N84" s="189"/>
      <c r="O84" s="189"/>
      <c r="P84" s="193">
        <v>484091581</v>
      </c>
      <c r="Q84" s="19">
        <f t="shared" si="9"/>
        <v>1.3584451624793365E-4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103.048</v>
      </c>
      <c r="J85" s="303">
        <v>103.059</v>
      </c>
      <c r="K85" s="16"/>
      <c r="L85" s="17"/>
      <c r="M85" s="16"/>
      <c r="N85" s="50"/>
      <c r="O85" s="50"/>
      <c r="P85" s="193">
        <v>7413044</v>
      </c>
      <c r="Q85" s="19">
        <f t="shared" si="9"/>
        <v>1.0674637062335689E-4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102.229</v>
      </c>
      <c r="J86" s="303">
        <v>102.245</v>
      </c>
      <c r="K86" s="16"/>
      <c r="L86" s="17"/>
      <c r="M86" s="16"/>
      <c r="N86" s="189"/>
      <c r="O86" s="189"/>
      <c r="P86" s="190">
        <v>97042633</v>
      </c>
      <c r="Q86" s="19">
        <f t="shared" si="9"/>
        <v>1.5651136174671905E-4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105.34099999999999</v>
      </c>
      <c r="J87" s="322">
        <v>105.354</v>
      </c>
      <c r="K87" s="16"/>
      <c r="L87" s="17"/>
      <c r="M87" s="16"/>
      <c r="N87" s="65"/>
      <c r="O87" s="189"/>
      <c r="P87" s="193">
        <v>1897735</v>
      </c>
      <c r="Q87" s="19">
        <f t="shared" si="9"/>
        <v>1.2340873923738364E-4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102.408</v>
      </c>
      <c r="J88" s="303">
        <v>102.422</v>
      </c>
      <c r="K88" s="16"/>
      <c r="L88" s="17"/>
      <c r="M88" s="16"/>
      <c r="N88" s="50"/>
      <c r="O88" s="50"/>
      <c r="P88" s="323">
        <v>239292785</v>
      </c>
      <c r="Q88" s="19">
        <f t="shared" si="9"/>
        <v>1.3670806968201502E-4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101.97</v>
      </c>
      <c r="J89" s="303">
        <v>101.98099999999999</v>
      </c>
      <c r="K89" s="16"/>
      <c r="L89" s="17"/>
      <c r="M89" s="16"/>
      <c r="N89" s="50"/>
      <c r="O89" s="50"/>
      <c r="P89" s="323">
        <v>7555587</v>
      </c>
      <c r="Q89" s="19">
        <f t="shared" si="9"/>
        <v>1.0787486515637619E-4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105.443</v>
      </c>
      <c r="J90" s="327">
        <v>105.456</v>
      </c>
      <c r="K90" s="16"/>
      <c r="L90" s="17"/>
      <c r="M90" s="16"/>
      <c r="N90" s="65"/>
      <c r="O90" s="65"/>
      <c r="P90" s="323">
        <v>29247926</v>
      </c>
      <c r="Q90" s="19">
        <f t="shared" si="9"/>
        <v>1.2328936012827053E-4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101.646</v>
      </c>
      <c r="J91" s="332">
        <v>101.657</v>
      </c>
      <c r="K91" s="16"/>
      <c r="L91" s="17"/>
      <c r="M91" s="16"/>
      <c r="N91" s="50"/>
      <c r="O91" s="50"/>
      <c r="P91" s="323">
        <v>83576920</v>
      </c>
      <c r="Q91" s="19">
        <f t="shared" si="9"/>
        <v>1.0821871987088207E-4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105.57299999999999</v>
      </c>
      <c r="J93" s="337">
        <v>105.587</v>
      </c>
      <c r="L93" s="227"/>
      <c r="M93" s="1"/>
      <c r="N93" s="338"/>
      <c r="O93" s="338"/>
      <c r="P93" s="339">
        <v>2326726</v>
      </c>
      <c r="Q93" s="19">
        <f t="shared" si="9"/>
        <v>1.3260966345571317E-4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103.54600000000001</v>
      </c>
      <c r="J94" s="303">
        <v>103.57</v>
      </c>
      <c r="K94" s="16"/>
      <c r="L94" s="17"/>
      <c r="M94" s="16"/>
      <c r="N94" s="50"/>
      <c r="O94" s="50"/>
      <c r="P94" s="193">
        <v>6978039</v>
      </c>
      <c r="Q94" s="19">
        <f t="shared" si="9"/>
        <v>2.3178104417347553E-4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105.252</v>
      </c>
      <c r="J95" s="350">
        <v>105.28</v>
      </c>
      <c r="K95" s="16"/>
      <c r="L95" s="17"/>
      <c r="M95" s="16"/>
      <c r="N95" s="50"/>
      <c r="O95" s="50"/>
      <c r="P95" s="193">
        <v>3776289</v>
      </c>
      <c r="Q95" s="19">
        <f t="shared" si="9"/>
        <v>2.6602819898914794E-4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108.05</v>
      </c>
      <c r="J97" s="358">
        <v>108.29900000000001</v>
      </c>
      <c r="K97" s="16"/>
      <c r="L97" s="17"/>
      <c r="M97" s="16"/>
      <c r="N97" s="359"/>
      <c r="O97" s="360" t="s">
        <v>79</v>
      </c>
      <c r="P97" s="95">
        <v>9541069</v>
      </c>
      <c r="Q97" s="19">
        <f t="shared" si="9"/>
        <v>2.3044886626562653E-3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58.075000000000003</v>
      </c>
      <c r="J99" s="297">
        <v>58.311</v>
      </c>
      <c r="K99" s="16"/>
      <c r="L99" s="16"/>
      <c r="M99" s="17"/>
      <c r="N99" s="16"/>
      <c r="O99" s="140"/>
      <c r="P99" s="57">
        <v>5358523</v>
      </c>
      <c r="Q99" s="19">
        <f t="shared" si="9"/>
        <v>4.0637107188979263E-3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88.567999999999998</v>
      </c>
      <c r="J100" s="303">
        <v>89.15</v>
      </c>
      <c r="K100" s="16"/>
      <c r="L100" s="16"/>
      <c r="M100" s="17"/>
      <c r="N100" s="16"/>
      <c r="O100" s="373"/>
      <c r="P100" s="57">
        <v>2077920</v>
      </c>
      <c r="Q100" s="19">
        <f t="shared" si="9"/>
        <v>6.5712221118237723E-3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18.314</v>
      </c>
      <c r="J101" s="303">
        <v>18.352</v>
      </c>
      <c r="K101" s="303"/>
      <c r="L101" s="303"/>
      <c r="M101" s="303"/>
      <c r="N101" s="374"/>
      <c r="O101" s="375"/>
      <c r="P101" s="376">
        <v>1039743</v>
      </c>
      <c r="Q101" s="19">
        <f t="shared" si="9"/>
        <v>2.0749153652943244E-3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275.84100000000001</v>
      </c>
      <c r="J102" s="303">
        <v>275.89299999999997</v>
      </c>
      <c r="K102" s="16"/>
      <c r="L102" s="16"/>
      <c r="M102" s="17"/>
      <c r="N102" s="16"/>
      <c r="O102" s="56"/>
      <c r="P102" s="57">
        <v>13375282</v>
      </c>
      <c r="Q102" s="19">
        <f t="shared" si="9"/>
        <v>1.8851439778700074E-4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2114.5569999999998</v>
      </c>
      <c r="J103" s="303">
        <v>2124.7530000000002</v>
      </c>
      <c r="K103" s="57"/>
      <c r="M103" s="17"/>
      <c r="N103" s="16"/>
      <c r="O103" s="56"/>
      <c r="P103" s="57">
        <v>2290484</v>
      </c>
      <c r="Q103" s="19">
        <f t="shared" si="9"/>
        <v>4.8218137416018427E-3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72.477999999999994</v>
      </c>
      <c r="J104" s="303">
        <v>72.641000000000005</v>
      </c>
      <c r="K104" s="16"/>
      <c r="L104" s="16"/>
      <c r="M104" s="17"/>
      <c r="N104" s="16"/>
      <c r="O104" s="140"/>
      <c r="P104" s="57">
        <v>1242888</v>
      </c>
      <c r="Q104" s="19">
        <f t="shared" si="9"/>
        <v>2.2489583045891296E-3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55.807000000000002</v>
      </c>
      <c r="J105" s="303">
        <v>55.811999999999998</v>
      </c>
      <c r="K105" s="16"/>
      <c r="L105" s="16"/>
      <c r="M105" s="17"/>
      <c r="N105" s="16"/>
      <c r="O105" s="140"/>
      <c r="P105" s="57">
        <v>1135665</v>
      </c>
      <c r="Q105" s="19">
        <f t="shared" si="9"/>
        <v>8.9594495314126408E-5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106.04600000000001</v>
      </c>
      <c r="J106" s="332">
        <v>106.413</v>
      </c>
      <c r="K106" s="383"/>
      <c r="L106" s="383"/>
      <c r="M106" s="17"/>
      <c r="N106" s="383"/>
      <c r="O106" s="338"/>
      <c r="P106" s="376">
        <v>996988</v>
      </c>
      <c r="Q106" s="19">
        <f t="shared" si="9"/>
        <v>3.460762310695266E-3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11.324999999999999</v>
      </c>
      <c r="J108" s="389">
        <v>11.375</v>
      </c>
      <c r="K108" s="16"/>
      <c r="L108" s="17"/>
      <c r="M108" s="16"/>
      <c r="N108" s="88"/>
      <c r="O108" s="140"/>
      <c r="P108" s="170">
        <v>388151</v>
      </c>
      <c r="Q108" s="19">
        <f t="shared" si="9"/>
        <v>4.4150110375276571E-3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12.833</v>
      </c>
      <c r="J109" s="389">
        <v>12.917999999999999</v>
      </c>
      <c r="K109" s="16"/>
      <c r="L109" s="17"/>
      <c r="M109" s="16"/>
      <c r="N109" s="88"/>
      <c r="O109" s="140"/>
      <c r="P109" s="170">
        <v>1646725</v>
      </c>
      <c r="Q109" s="19">
        <f t="shared" si="9"/>
        <v>6.6235486636015799E-3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14.536</v>
      </c>
      <c r="J110" s="389">
        <v>14.669</v>
      </c>
      <c r="K110" s="16"/>
      <c r="L110" s="17"/>
      <c r="M110" s="16"/>
      <c r="N110" s="88"/>
      <c r="O110" s="393"/>
      <c r="P110" s="170">
        <v>45885637</v>
      </c>
      <c r="Q110" s="19">
        <f t="shared" si="9"/>
        <v>9.1496973032471722E-3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12.938000000000001</v>
      </c>
      <c r="J111" s="389">
        <v>13.055</v>
      </c>
      <c r="K111" s="16"/>
      <c r="L111" s="17"/>
      <c r="M111" s="16"/>
      <c r="N111" s="88"/>
      <c r="O111" s="140"/>
      <c r="P111" s="170">
        <v>16737857</v>
      </c>
      <c r="Q111" s="19">
        <f t="shared" si="9"/>
        <v>9.0431287679702509E-3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148.08000000000001</v>
      </c>
      <c r="J112" s="395">
        <v>148.09299999999999</v>
      </c>
      <c r="K112" s="16"/>
      <c r="L112" s="396"/>
      <c r="M112" s="16"/>
      <c r="N112" s="88"/>
      <c r="O112" s="140"/>
      <c r="P112" s="397">
        <v>148094</v>
      </c>
      <c r="Q112" s="19">
        <f t="shared" si="9"/>
        <v>8.7790383576288541E-5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8.6170000000000009</v>
      </c>
      <c r="J113" s="401">
        <v>8.7279999999999998</v>
      </c>
      <c r="K113" s="16"/>
      <c r="L113" s="17"/>
      <c r="M113" s="16"/>
      <c r="N113" s="88"/>
      <c r="O113" s="402"/>
      <c r="P113" s="170">
        <v>625025</v>
      </c>
      <c r="Q113" s="19">
        <f t="shared" si="9"/>
        <v>1.2881513287686998E-2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100.622</v>
      </c>
      <c r="J114" s="389">
        <v>100.574</v>
      </c>
      <c r="K114" s="16"/>
      <c r="L114" s="17"/>
      <c r="M114" s="16"/>
      <c r="N114" s="88"/>
      <c r="O114" s="403"/>
      <c r="P114" s="170">
        <v>171178</v>
      </c>
      <c r="Q114" s="19">
        <f t="shared" si="9"/>
        <v>-4.7703285563795015E-4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76.233000000000004</v>
      </c>
      <c r="J115" s="389">
        <v>76.475999999999999</v>
      </c>
      <c r="K115" s="16"/>
      <c r="L115" s="16"/>
      <c r="M115" s="17"/>
      <c r="N115" s="16"/>
      <c r="O115" s="140"/>
      <c r="P115" s="170">
        <v>376343</v>
      </c>
      <c r="Q115" s="19">
        <f t="shared" si="9"/>
        <v>3.1875959230253958E-3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77.003</v>
      </c>
      <c r="J116" s="401">
        <v>77.039000000000001</v>
      </c>
      <c r="K116" s="16"/>
      <c r="L116" s="16"/>
      <c r="M116" s="17"/>
      <c r="N116" s="16"/>
      <c r="O116" s="56"/>
      <c r="P116" s="170">
        <v>133124</v>
      </c>
      <c r="Q116" s="19">
        <f t="shared" si="9"/>
        <v>4.675142526914713E-4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98.617999999999995</v>
      </c>
      <c r="J117" s="401">
        <v>98.712000000000003</v>
      </c>
      <c r="K117" s="412"/>
      <c r="L117" s="413"/>
      <c r="M117" s="412"/>
      <c r="N117" s="414"/>
      <c r="O117" s="403"/>
      <c r="P117" s="170">
        <v>2006225</v>
      </c>
      <c r="Q117" s="19">
        <f t="shared" si="9"/>
        <v>9.5317284877008564E-4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87.061999999999998</v>
      </c>
      <c r="J118" s="389">
        <v>87.834000000000003</v>
      </c>
      <c r="K118" s="16"/>
      <c r="L118" s="16"/>
      <c r="M118" s="17"/>
      <c r="N118" s="16"/>
      <c r="O118" s="140"/>
      <c r="P118" s="170">
        <v>4931888</v>
      </c>
      <c r="Q118" s="19">
        <f t="shared" si="9"/>
        <v>8.8672440329880496E-3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9.4049999999999994</v>
      </c>
      <c r="J119" s="401">
        <v>9.5419999999999998</v>
      </c>
      <c r="K119" s="412"/>
      <c r="L119" s="413"/>
      <c r="M119" s="412"/>
      <c r="N119" s="414"/>
      <c r="O119" s="403"/>
      <c r="P119" s="170">
        <v>637687</v>
      </c>
      <c r="Q119" s="19">
        <f t="shared" si="9"/>
        <v>1.4566719829877775E-2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90.531000000000006</v>
      </c>
      <c r="J120" s="389">
        <v>90.792000000000002</v>
      </c>
      <c r="K120" s="419"/>
      <c r="L120" s="420"/>
      <c r="M120" s="421"/>
      <c r="N120" s="420"/>
      <c r="O120" s="422"/>
      <c r="P120" s="423">
        <v>2258988</v>
      </c>
      <c r="Q120" s="19">
        <f t="shared" si="9"/>
        <v>2.8829903568942756E-3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139.089</v>
      </c>
      <c r="J121" s="429">
        <v>140.18799999999999</v>
      </c>
      <c r="K121" s="419"/>
      <c r="L121" s="420"/>
      <c r="M121" s="421"/>
      <c r="N121" s="420"/>
      <c r="O121" s="422"/>
      <c r="P121" s="423">
        <v>67459018</v>
      </c>
      <c r="Q121" s="19">
        <f t="shared" si="9"/>
        <v>7.9014156403453151E-3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94.16</v>
      </c>
      <c r="J123" s="434">
        <v>95.844999999999999</v>
      </c>
      <c r="K123" s="251" t="s">
        <v>90</v>
      </c>
      <c r="M123" s="227">
        <f>+(J123-I123)/I123</f>
        <v>1.789507221750215E-2</v>
      </c>
      <c r="O123" s="435" t="s">
        <v>90</v>
      </c>
      <c r="P123" s="170">
        <v>316577</v>
      </c>
      <c r="Q123" s="19">
        <f t="shared" si="9"/>
        <v>1.789507221750215E-2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111.815</v>
      </c>
      <c r="J124" s="401">
        <v>112.158</v>
      </c>
      <c r="K124" s="226" t="s">
        <v>79</v>
      </c>
      <c r="M124" s="227" t="e">
        <f>+(#REF!-I124)/I124</f>
        <v>#REF!</v>
      </c>
      <c r="O124" s="440" t="s">
        <v>79</v>
      </c>
      <c r="P124" s="441">
        <v>753590</v>
      </c>
      <c r="Q124" s="19">
        <f t="shared" si="9"/>
        <v>3.0675669632876049E-3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111.059</v>
      </c>
      <c r="J125" s="401">
        <v>112.69</v>
      </c>
      <c r="K125" s="226" t="s">
        <v>79</v>
      </c>
      <c r="M125" s="227">
        <f t="shared" ref="M125:M130" si="15">+(J125-I125)/I125</f>
        <v>1.4685887681322543E-2</v>
      </c>
      <c r="O125" s="440" t="s">
        <v>79</v>
      </c>
      <c r="P125" s="57">
        <v>356102</v>
      </c>
      <c r="Q125" s="19">
        <f t="shared" si="9"/>
        <v>1.4685887681322543E-2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183.506</v>
      </c>
      <c r="J126" s="445">
        <v>186.126</v>
      </c>
      <c r="K126" s="230" t="s">
        <v>81</v>
      </c>
      <c r="M126" s="227">
        <f t="shared" si="15"/>
        <v>1.427746231730845E-2</v>
      </c>
      <c r="O126" s="446" t="s">
        <v>81</v>
      </c>
      <c r="P126" s="397">
        <v>2354303</v>
      </c>
      <c r="Q126" s="19">
        <f t="shared" si="9"/>
        <v>1.427746231730845E-2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170.68799999999999</v>
      </c>
      <c r="J127" s="434">
        <v>171.97</v>
      </c>
      <c r="K127" s="88" t="s">
        <v>81</v>
      </c>
      <c r="L127" s="16"/>
      <c r="M127" s="17">
        <f t="shared" si="15"/>
        <v>7.5107799025122494E-3</v>
      </c>
      <c r="N127" s="16"/>
      <c r="O127" s="446" t="s">
        <v>81</v>
      </c>
      <c r="P127" s="170">
        <v>2563722</v>
      </c>
      <c r="Q127" s="19">
        <f t="shared" si="9"/>
        <v>7.5107799025122494E-3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163.45099999999999</v>
      </c>
      <c r="J128" s="434">
        <v>165.125</v>
      </c>
      <c r="K128" s="88" t="s">
        <v>81</v>
      </c>
      <c r="L128" s="16"/>
      <c r="M128" s="17">
        <f t="shared" si="15"/>
        <v>1.0241601458541133E-2</v>
      </c>
      <c r="N128" s="16"/>
      <c r="O128" s="447" t="s">
        <v>81</v>
      </c>
      <c r="P128" s="170">
        <v>6610121</v>
      </c>
      <c r="Q128" s="19">
        <f t="shared" si="9"/>
        <v>1.0241601458541133E-2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22.170999999999999</v>
      </c>
      <c r="J129" s="434">
        <v>22.600999999999999</v>
      </c>
      <c r="K129" s="230" t="s">
        <v>81</v>
      </c>
      <c r="M129" s="227">
        <f t="shared" si="15"/>
        <v>1.939470479455143E-2</v>
      </c>
      <c r="O129" s="446" t="s">
        <v>81</v>
      </c>
      <c r="P129" s="170">
        <v>2892839</v>
      </c>
      <c r="Q129" s="19">
        <f t="shared" si="9"/>
        <v>1.939470479455143E-2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134.47</v>
      </c>
      <c r="J130" s="434">
        <v>136.47</v>
      </c>
      <c r="K130" s="230" t="s">
        <v>81</v>
      </c>
      <c r="M130" s="227">
        <f t="shared" si="15"/>
        <v>1.4873205919535957E-2</v>
      </c>
      <c r="O130" s="446" t="s">
        <v>81</v>
      </c>
      <c r="P130" s="170">
        <v>762323</v>
      </c>
      <c r="Q130" s="19">
        <f t="shared" si="9"/>
        <v>1.4873205919535957E-2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136.24299999999999</v>
      </c>
      <c r="J131" s="449">
        <v>136.65899999999999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325250</v>
      </c>
      <c r="Q131" s="19">
        <f t="shared" si="9"/>
        <v>3.0533678794506642E-3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5152.4449999999997</v>
      </c>
      <c r="J134" s="401">
        <v>5206.6679999999997</v>
      </c>
      <c r="K134" s="230"/>
      <c r="M134" s="254">
        <f t="shared" si="16"/>
        <v>1.052374164110436E-2</v>
      </c>
      <c r="O134" s="446" t="s">
        <v>81</v>
      </c>
      <c r="P134" s="246">
        <v>31245215</v>
      </c>
      <c r="Q134" s="19">
        <f t="shared" si="9"/>
        <v>1.052374164110436E-2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5123.8620000000001</v>
      </c>
      <c r="J135" s="467">
        <v>5219.2240000000002</v>
      </c>
      <c r="K135" s="468"/>
      <c r="L135" s="469"/>
      <c r="M135" s="470">
        <f t="shared" si="16"/>
        <v>1.8611352140241108E-2</v>
      </c>
      <c r="N135" s="469"/>
      <c r="O135" s="471" t="s">
        <v>184</v>
      </c>
      <c r="P135" s="518">
        <v>5010455</v>
      </c>
      <c r="Q135" s="19">
        <f t="shared" ref="Q135:Q143" si="17">+(J135-I135)/I135</f>
        <v>1.8611352140241108E-2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83.14</v>
      </c>
      <c r="J136" s="434">
        <v>84.275000000000006</v>
      </c>
      <c r="K136" s="475"/>
      <c r="L136" s="476"/>
      <c r="M136" s="477">
        <f t="shared" si="16"/>
        <v>1.3651671878758782E-2</v>
      </c>
      <c r="N136" s="476"/>
      <c r="O136" s="435" t="s">
        <v>90</v>
      </c>
      <c r="P136" s="478">
        <v>1170333</v>
      </c>
      <c r="Q136" s="19">
        <f t="shared" si="17"/>
        <v>1.3651671878758782E-2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4355.5950000000003</v>
      </c>
      <c r="J137" s="480">
        <v>4385.1210000000001</v>
      </c>
      <c r="K137" s="481"/>
      <c r="L137" s="482"/>
      <c r="M137" s="483">
        <f>+(J137-I137)/I137</f>
        <v>6.7788671811772764E-3</v>
      </c>
      <c r="N137" s="482"/>
      <c r="O137" s="471" t="s">
        <v>184</v>
      </c>
      <c r="P137" s="518">
        <v>12633533</v>
      </c>
      <c r="Q137" s="19">
        <f t="shared" si="17"/>
        <v>6.7788671811772764E-3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9.81</v>
      </c>
      <c r="J138" s="434">
        <v>9.9890000000000008</v>
      </c>
      <c r="K138" s="475"/>
      <c r="L138" s="476"/>
      <c r="M138" s="477">
        <f>+(J138-I138)/I138</f>
        <v>1.8246687054026531E-2</v>
      </c>
      <c r="N138" s="476"/>
      <c r="O138" s="471" t="s">
        <v>184</v>
      </c>
      <c r="P138" s="518">
        <v>2597529</v>
      </c>
      <c r="Q138" s="19">
        <f t="shared" si="17"/>
        <v>1.8246687054026531E-2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158.35499999999999</v>
      </c>
      <c r="J139" s="389">
        <v>159.27099999999999</v>
      </c>
      <c r="K139" s="230" t="s">
        <v>81</v>
      </c>
      <c r="M139" s="227" t="e">
        <f>+(#REF!-#REF!)/#REF!</f>
        <v>#REF!</v>
      </c>
      <c r="O139" s="231" t="s">
        <v>81</v>
      </c>
      <c r="P139" s="232">
        <v>29885748</v>
      </c>
      <c r="Q139" s="19">
        <f t="shared" si="17"/>
        <v>5.7844715986233265E-3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123.82599999999999</v>
      </c>
      <c r="J141" s="495">
        <v>125.461</v>
      </c>
      <c r="K141" s="290"/>
      <c r="L141" s="8"/>
      <c r="M141" s="496"/>
      <c r="N141" s="8"/>
      <c r="O141" s="497"/>
      <c r="P141" s="309">
        <v>4133712</v>
      </c>
      <c r="Q141" s="19">
        <f t="shared" si="17"/>
        <v>1.3204012081469201E-2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10130.168</v>
      </c>
      <c r="J143" s="495">
        <v>10339.527</v>
      </c>
      <c r="K143" s="230" t="s">
        <v>81</v>
      </c>
      <c r="M143" s="227">
        <f>+(J143-I143)/I143</f>
        <v>2.0666883313287636E-2</v>
      </c>
      <c r="O143" s="446" t="s">
        <v>81</v>
      </c>
      <c r="P143" s="518">
        <v>10421603</v>
      </c>
      <c r="Q143" s="19">
        <f t="shared" si="17"/>
        <v>2.0666883313287636E-2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</sheetData>
  <autoFilter ref="D1:D596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A82" zoomScale="80" zoomScaleNormal="80" zoomScaleSheetLayoutView="100" workbookViewId="0">
      <selection activeCell="P103" sqref="P103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195.053</v>
      </c>
      <c r="J6" s="15">
        <v>195.083</v>
      </c>
      <c r="K6" s="16"/>
      <c r="L6" s="16"/>
      <c r="M6" s="17"/>
      <c r="N6" s="16"/>
      <c r="O6" s="1"/>
      <c r="P6" s="18">
        <v>575377335</v>
      </c>
      <c r="Q6" s="19">
        <f>+(J6-I6)/I6</f>
        <v>1.5380435061240348E-4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133.161</v>
      </c>
      <c r="J7" s="27">
        <v>133.179</v>
      </c>
      <c r="K7" s="16"/>
      <c r="L7" s="16"/>
      <c r="M7" s="17"/>
      <c r="N7" s="16"/>
      <c r="O7" s="1"/>
      <c r="P7" s="28">
        <v>280797909</v>
      </c>
      <c r="Q7" s="19">
        <f t="shared" ref="Q7:Q70" si="0">+(J7-I7)/I7</f>
        <v>1.3517471331696729E-4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111.896</v>
      </c>
      <c r="J8" s="27">
        <v>111.91</v>
      </c>
      <c r="K8" s="16"/>
      <c r="L8" s="16"/>
      <c r="M8" s="17"/>
      <c r="N8" s="16"/>
      <c r="O8" s="1"/>
      <c r="P8" s="18">
        <v>62692461</v>
      </c>
      <c r="Q8" s="19">
        <f t="shared" si="0"/>
        <v>1.2511617930932109E-4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118.79</v>
      </c>
      <c r="J9" s="27">
        <v>118.807</v>
      </c>
      <c r="K9" s="16"/>
      <c r="L9" s="16"/>
      <c r="M9" s="17"/>
      <c r="N9" s="16"/>
      <c r="P9" s="18">
        <v>122739621</v>
      </c>
      <c r="Q9" s="19">
        <f t="shared" si="0"/>
        <v>1.4310968936775745E-4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116.626</v>
      </c>
      <c r="J10" s="27">
        <v>116.643</v>
      </c>
      <c r="K10" s="16"/>
      <c r="L10" s="16"/>
      <c r="M10" s="17"/>
      <c r="N10" s="16"/>
      <c r="O10" s="42"/>
      <c r="P10" s="43">
        <v>12523960</v>
      </c>
      <c r="Q10" s="19">
        <f t="shared" si="0"/>
        <v>1.4576509526174187E-4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113.705</v>
      </c>
      <c r="J11" s="47">
        <v>113.724</v>
      </c>
      <c r="K11" s="16"/>
      <c r="L11" s="16"/>
      <c r="M11" s="17"/>
      <c r="N11" s="16"/>
      <c r="O11" s="42"/>
      <c r="P11" s="43">
        <v>141184901</v>
      </c>
      <c r="Q11" s="19">
        <f t="shared" si="0"/>
        <v>1.670990721604631E-4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112.53100000000001</v>
      </c>
      <c r="J12" s="27">
        <v>112.54300000000001</v>
      </c>
      <c r="K12" s="16"/>
      <c r="L12" s="17"/>
      <c r="M12" s="16"/>
      <c r="N12" s="50"/>
      <c r="O12" s="50"/>
      <c r="P12" s="51">
        <v>3573381</v>
      </c>
      <c r="Q12" s="19">
        <f t="shared" si="0"/>
        <v>1.066372821711391E-4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45.999000000000002</v>
      </c>
      <c r="J13" s="55">
        <v>46.003999999999998</v>
      </c>
      <c r="K13" s="16"/>
      <c r="L13" s="16"/>
      <c r="M13" s="17"/>
      <c r="N13" s="16"/>
      <c r="O13" s="56"/>
      <c r="P13" s="57">
        <v>34016040</v>
      </c>
      <c r="Q13" s="19">
        <f t="shared" si="0"/>
        <v>1.0869801517414405E-4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32.465000000000003</v>
      </c>
      <c r="J14" s="55">
        <v>32.47</v>
      </c>
      <c r="K14" s="16"/>
      <c r="L14" s="16"/>
      <c r="M14" s="17"/>
      <c r="N14" s="16"/>
      <c r="O14" s="56"/>
      <c r="P14" s="57">
        <v>5720603</v>
      </c>
      <c r="Q14" s="19">
        <f t="shared" si="0"/>
        <v>1.54012012936869E-4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109.86</v>
      </c>
      <c r="J15" s="55">
        <v>109.88</v>
      </c>
      <c r="K15" s="16"/>
      <c r="L15" s="17"/>
      <c r="M15" s="16"/>
      <c r="N15" s="65"/>
      <c r="O15" s="66"/>
      <c r="P15" s="67">
        <v>69973969</v>
      </c>
      <c r="Q15" s="19">
        <f t="shared" si="0"/>
        <v>1.820498816675407E-4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17.199000000000002</v>
      </c>
      <c r="J17" s="76">
        <v>17.201000000000001</v>
      </c>
      <c r="K17" s="16"/>
      <c r="L17" s="16"/>
      <c r="M17" s="17"/>
      <c r="N17" s="16"/>
      <c r="O17" s="1"/>
      <c r="P17" s="67">
        <v>102940629</v>
      </c>
      <c r="Q17" s="19">
        <f t="shared" si="0"/>
        <v>1.162858305714804E-4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124.26900000000001</v>
      </c>
      <c r="J18" s="55">
        <v>124.282</v>
      </c>
      <c r="K18" s="16"/>
      <c r="L18" s="16"/>
      <c r="M18" s="17"/>
      <c r="N18" s="16"/>
      <c r="O18" s="16"/>
      <c r="P18" s="83">
        <v>1983922</v>
      </c>
      <c r="Q18" s="19">
        <f t="shared" si="0"/>
        <v>1.0461176962871688E-4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</v>
      </c>
      <c r="J19" s="55">
        <v>1.17</v>
      </c>
      <c r="K19" s="51"/>
      <c r="L19" s="88"/>
      <c r="M19" s="17"/>
      <c r="N19" s="16"/>
      <c r="O19" s="36"/>
      <c r="P19" s="18">
        <v>4796968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116.09099999999999</v>
      </c>
      <c r="J20" s="94">
        <v>116.107</v>
      </c>
      <c r="K20" s="16"/>
      <c r="L20" s="16"/>
      <c r="M20" s="17"/>
      <c r="N20" s="16"/>
      <c r="O20" s="1"/>
      <c r="P20" s="95">
        <v>22685426</v>
      </c>
      <c r="Q20" s="19">
        <f t="shared" si="0"/>
        <v>1.3782291478241503E-4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11.369</v>
      </c>
      <c r="J21" s="102">
        <v>11.371</v>
      </c>
      <c r="K21" s="103"/>
      <c r="L21" s="104"/>
      <c r="M21" s="103"/>
      <c r="N21" s="105"/>
      <c r="O21" s="106"/>
      <c r="P21" s="107">
        <v>5095383</v>
      </c>
      <c r="Q21" s="19">
        <f t="shared" si="0"/>
        <v>1.7591696719154436E-4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163.19200000000001</v>
      </c>
      <c r="J22" s="55">
        <v>163.215</v>
      </c>
      <c r="P22" s="95">
        <v>77320083</v>
      </c>
      <c r="Q22" s="19">
        <f t="shared" si="0"/>
        <v>1.4093828128827475E-4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11.371</v>
      </c>
      <c r="J23" s="119">
        <v>11.372</v>
      </c>
      <c r="K23" s="16"/>
      <c r="L23" s="16"/>
      <c r="M23" s="17"/>
      <c r="N23" s="16"/>
      <c r="O23" s="16"/>
      <c r="P23" s="83">
        <v>731743</v>
      </c>
      <c r="Q23" s="19">
        <f t="shared" si="0"/>
        <v>8.7943012927574153E-5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</v>
      </c>
      <c r="J25" s="125">
        <v>1.802</v>
      </c>
      <c r="K25" s="88" t="s">
        <v>48</v>
      </c>
      <c r="L25" s="16"/>
      <c r="M25" s="17">
        <f>+(J25-I25)/I25</f>
        <v>1.111111111111112E-3</v>
      </c>
      <c r="N25" s="16"/>
      <c r="O25" s="126" t="s">
        <v>49</v>
      </c>
      <c r="P25" s="127">
        <v>4262502</v>
      </c>
      <c r="Q25" s="19">
        <f t="shared" si="0"/>
        <v>1.111111111111112E-3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62.365000000000002</v>
      </c>
      <c r="J27" s="102">
        <v>62.371000000000002</v>
      </c>
      <c r="K27" s="16"/>
      <c r="L27" s="16"/>
      <c r="M27" s="134"/>
      <c r="N27" s="16"/>
      <c r="O27" s="16"/>
      <c r="P27" s="18">
        <v>1459429</v>
      </c>
      <c r="Q27" s="19">
        <f t="shared" si="0"/>
        <v>9.6207808867156694E-5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130.62700000000001</v>
      </c>
      <c r="J28" s="55">
        <v>130.76400000000001</v>
      </c>
      <c r="K28" s="16"/>
      <c r="L28" s="16"/>
      <c r="M28" s="17"/>
      <c r="N28" s="16"/>
      <c r="O28" s="140"/>
      <c r="P28" s="57">
        <v>6229087</v>
      </c>
      <c r="Q28" s="19">
        <f t="shared" si="0"/>
        <v>1.0487877697566387E-3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107.102</v>
      </c>
      <c r="J29" s="146">
        <v>107.464</v>
      </c>
      <c r="K29" s="16"/>
      <c r="L29" s="16"/>
      <c r="M29" s="17"/>
      <c r="N29" s="16"/>
      <c r="O29" s="140"/>
      <c r="P29" s="57">
        <v>552046</v>
      </c>
      <c r="Q29" s="19">
        <f t="shared" si="0"/>
        <v>3.3799555563854529E-3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103.563</v>
      </c>
      <c r="J30" s="152">
        <v>103.578</v>
      </c>
      <c r="K30" s="16"/>
      <c r="L30" s="16"/>
      <c r="M30" s="153"/>
      <c r="N30" s="16"/>
      <c r="O30" s="154"/>
      <c r="P30" s="67">
        <v>69996375</v>
      </c>
      <c r="Q30" s="19">
        <f t="shared" si="0"/>
        <v>1.4483937313519856E-4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131.73699999999999</v>
      </c>
      <c r="J32" s="76">
        <v>131.953</v>
      </c>
      <c r="K32" s="16"/>
      <c r="L32" s="16"/>
      <c r="M32" s="17"/>
      <c r="N32" s="16"/>
      <c r="O32" s="56"/>
      <c r="P32" s="163">
        <v>1145883</v>
      </c>
      <c r="Q32" s="19">
        <f t="shared" si="0"/>
        <v>1.6396304758724443E-3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505.54500000000002</v>
      </c>
      <c r="J33" s="55">
        <v>506.15800000000002</v>
      </c>
      <c r="K33" s="16"/>
      <c r="L33" s="16"/>
      <c r="M33" s="17"/>
      <c r="N33" s="16"/>
      <c r="O33" s="169"/>
      <c r="P33" s="170">
        <v>1074069</v>
      </c>
      <c r="Q33" s="19">
        <f t="shared" si="0"/>
        <v>1.2125527895637373E-3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125.315</v>
      </c>
      <c r="J34" s="55">
        <v>126.66</v>
      </c>
      <c r="K34" s="16"/>
      <c r="L34" s="16"/>
      <c r="M34" s="17"/>
      <c r="N34" s="16"/>
      <c r="O34" s="174"/>
      <c r="P34" s="170">
        <v>749195</v>
      </c>
      <c r="Q34" s="19">
        <f t="shared" si="0"/>
        <v>1.073295295854446E-2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120.669</v>
      </c>
      <c r="J35" s="27">
        <v>120.678</v>
      </c>
      <c r="K35" s="16"/>
      <c r="L35" s="16"/>
      <c r="M35" s="17"/>
      <c r="N35" s="16"/>
      <c r="P35" s="170">
        <v>197187</v>
      </c>
      <c r="Q35" s="19">
        <f t="shared" si="0"/>
        <v>7.4584193123340226E-5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125.55800000000001</v>
      </c>
      <c r="J36" s="27">
        <v>125.571</v>
      </c>
      <c r="K36" s="16"/>
      <c r="L36" s="16"/>
      <c r="M36" s="17"/>
      <c r="N36" s="16"/>
      <c r="O36" s="174"/>
      <c r="P36" s="170">
        <v>129213</v>
      </c>
      <c r="Q36" s="19">
        <f t="shared" si="0"/>
        <v>1.035378072284603E-4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107.358</v>
      </c>
      <c r="J37" s="27">
        <v>107.369</v>
      </c>
      <c r="K37" s="16"/>
      <c r="L37" s="16"/>
      <c r="M37" s="17"/>
      <c r="N37" s="16"/>
      <c r="O37" s="174"/>
      <c r="P37" s="170">
        <v>122186</v>
      </c>
      <c r="Q37" s="19">
        <f t="shared" si="0"/>
        <v>1.0246092512896737E-4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98.454999999999998</v>
      </c>
      <c r="J38" s="27">
        <v>98.731999999999999</v>
      </c>
      <c r="K38" s="16"/>
      <c r="L38" s="16"/>
      <c r="M38" s="17"/>
      <c r="N38" s="16"/>
      <c r="O38" s="140"/>
      <c r="P38" s="186">
        <v>132005</v>
      </c>
      <c r="Q38" s="19">
        <f t="shared" si="0"/>
        <v>2.8134680818648217E-3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166.13900000000001</v>
      </c>
      <c r="J39" s="27">
        <v>165.923</v>
      </c>
      <c r="K39" s="16"/>
      <c r="L39" s="16"/>
      <c r="M39" s="17"/>
      <c r="N39" s="16"/>
      <c r="O39" s="140"/>
      <c r="P39" s="170">
        <v>527140</v>
      </c>
      <c r="Q39" s="19">
        <f t="shared" si="0"/>
        <v>-1.3001161677872635E-3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92.64</v>
      </c>
      <c r="J40" s="27">
        <v>92.751000000000005</v>
      </c>
      <c r="K40" s="16"/>
      <c r="L40" s="17"/>
      <c r="M40" s="16"/>
      <c r="N40" s="189"/>
      <c r="O40" s="189"/>
      <c r="P40" s="190">
        <v>966090</v>
      </c>
      <c r="Q40" s="19">
        <f t="shared" si="0"/>
        <v>1.1981865284974547E-3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120.985</v>
      </c>
      <c r="J41" s="55">
        <v>121.26300000000001</v>
      </c>
      <c r="K41" s="16"/>
      <c r="L41" s="17"/>
      <c r="M41" s="16"/>
      <c r="N41" s="65"/>
      <c r="O41" s="65"/>
      <c r="P41" s="190">
        <v>39770223</v>
      </c>
      <c r="Q41" s="19">
        <f t="shared" si="0"/>
        <v>2.2978055130801816E-3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161.01499999999999</v>
      </c>
      <c r="J42" s="27">
        <v>161.48099999999999</v>
      </c>
      <c r="K42" s="16"/>
      <c r="L42" s="16"/>
      <c r="M42" s="17"/>
      <c r="N42" s="16"/>
      <c r="O42" s="195"/>
      <c r="P42" s="170">
        <v>648187</v>
      </c>
      <c r="Q42" s="19">
        <f t="shared" si="0"/>
        <v>2.8941402974878628E-3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143.23400000000001</v>
      </c>
      <c r="J43" s="27">
        <v>143.72200000000001</v>
      </c>
      <c r="K43" s="16"/>
      <c r="L43" s="16"/>
      <c r="M43" s="17"/>
      <c r="N43" s="16"/>
      <c r="O43" s="195"/>
      <c r="P43" s="170">
        <v>576900</v>
      </c>
      <c r="Q43" s="19">
        <f t="shared" si="0"/>
        <v>3.4070123015485115E-3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93.063000000000002</v>
      </c>
      <c r="J44" s="27">
        <v>93.07</v>
      </c>
      <c r="K44" s="16"/>
      <c r="L44" s="16"/>
      <c r="M44" s="17"/>
      <c r="N44" s="16"/>
      <c r="O44" s="204"/>
      <c r="P44" s="205">
        <v>244123</v>
      </c>
      <c r="Q44" s="19">
        <f t="shared" si="0"/>
        <v>7.5217863167862539E-5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21.199000000000002</v>
      </c>
      <c r="J45" s="211">
        <v>21.271000000000001</v>
      </c>
      <c r="K45" s="16"/>
      <c r="L45" s="17"/>
      <c r="M45" s="16"/>
      <c r="N45" s="65"/>
      <c r="O45" s="65"/>
      <c r="P45" s="212">
        <v>42950965</v>
      </c>
      <c r="Q45" s="19">
        <f t="shared" si="0"/>
        <v>3.3963866220104331E-3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88.894000000000005</v>
      </c>
      <c r="J46" s="211">
        <v>88.841999999999999</v>
      </c>
      <c r="K46" s="16"/>
      <c r="L46" s="17"/>
      <c r="M46" s="16"/>
      <c r="N46" s="65"/>
      <c r="O46" s="65"/>
      <c r="P46" s="212">
        <v>337602</v>
      </c>
      <c r="Q46" s="19">
        <f t="shared" si="0"/>
        <v>-5.8496636443412049E-4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2101.23</v>
      </c>
      <c r="J48" s="225">
        <v>2110.5219999999999</v>
      </c>
      <c r="K48" s="226" t="s">
        <v>79</v>
      </c>
      <c r="M48" s="227">
        <f t="shared" ref="M48" si="4">+(J48-I48)/I48</f>
        <v>4.4221717755790254E-3</v>
      </c>
      <c r="O48" s="228" t="s">
        <v>79</v>
      </c>
      <c r="P48" s="95">
        <v>9448810</v>
      </c>
      <c r="Q48" s="19">
        <f t="shared" si="0"/>
        <v>4.4221717755790254E-3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121.16800000000001</v>
      </c>
      <c r="J49" s="27">
        <v>122.045</v>
      </c>
      <c r="K49" s="230" t="s">
        <v>81</v>
      </c>
      <c r="M49" s="227" t="e">
        <f>+(#REF!-#REF!)/#REF!</f>
        <v>#REF!</v>
      </c>
      <c r="O49" s="231" t="s">
        <v>81</v>
      </c>
      <c r="P49" s="232">
        <v>61022676</v>
      </c>
      <c r="Q49" s="19">
        <f t="shared" si="0"/>
        <v>7.2378845899907177E-3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188.31800000000001</v>
      </c>
      <c r="J50" s="27">
        <v>192.21799999999999</v>
      </c>
      <c r="K50" s="230" t="s">
        <v>81</v>
      </c>
      <c r="M50" s="227" t="e">
        <f>+(#REF!-#REF!)/#REF!</f>
        <v>#REF!</v>
      </c>
      <c r="O50" s="231" t="s">
        <v>81</v>
      </c>
      <c r="P50" s="232">
        <v>2005415</v>
      </c>
      <c r="Q50" s="19">
        <f t="shared" si="0"/>
        <v>2.0709650697224784E-2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16.538</v>
      </c>
      <c r="J51" s="27">
        <v>16.797999999999998</v>
      </c>
      <c r="K51" s="230" t="s">
        <v>81</v>
      </c>
      <c r="M51" s="227" t="e">
        <f>+(#REF!-#REF!)/#REF!</f>
        <v>#REF!</v>
      </c>
      <c r="O51" s="231" t="s">
        <v>81</v>
      </c>
      <c r="P51" s="193">
        <v>4782222</v>
      </c>
      <c r="Q51" s="19">
        <f t="shared" si="0"/>
        <v>1.5721368968436209E-2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2.7389999999999999</v>
      </c>
      <c r="J52" s="102">
        <v>2.774</v>
      </c>
      <c r="K52" s="230"/>
      <c r="M52" s="227">
        <f t="shared" ref="M52:M53" si="6">+(J52-I52)/I52</f>
        <v>1.2778386272362229E-2</v>
      </c>
      <c r="O52" s="235" t="s">
        <v>48</v>
      </c>
      <c r="P52" s="232">
        <v>10236531</v>
      </c>
      <c r="Q52" s="19">
        <f t="shared" si="0"/>
        <v>1.2778386272362229E-2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2.464</v>
      </c>
      <c r="J53" s="27">
        <v>2.4929999999999999</v>
      </c>
      <c r="K53" s="236" t="s">
        <v>48</v>
      </c>
      <c r="M53" s="227">
        <f t="shared" si="6"/>
        <v>1.1769480519480485E-2</v>
      </c>
      <c r="O53" s="237" t="s">
        <v>48</v>
      </c>
      <c r="P53" s="238">
        <v>9294148</v>
      </c>
      <c r="Q53" s="19">
        <f t="shared" si="0"/>
        <v>1.1769480519480485E-2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65.787999999999997</v>
      </c>
      <c r="J54" s="244">
        <v>66.811999999999998</v>
      </c>
      <c r="K54" s="230" t="s">
        <v>81</v>
      </c>
      <c r="M54" s="227">
        <f>+(J54-I54)/I54</f>
        <v>1.5565148659329984E-2</v>
      </c>
      <c r="O54" s="245" t="s">
        <v>88</v>
      </c>
      <c r="P54" s="246">
        <v>66812</v>
      </c>
      <c r="Q54" s="19">
        <f t="shared" si="0"/>
        <v>1.5565148659329984E-2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1.167</v>
      </c>
      <c r="J55" s="250">
        <v>1.2010000000000001</v>
      </c>
      <c r="K55" s="251" t="s">
        <v>90</v>
      </c>
      <c r="M55" s="227" t="e">
        <f>+(#REF!-I55)/I55</f>
        <v>#REF!</v>
      </c>
      <c r="O55" s="252" t="s">
        <v>90</v>
      </c>
      <c r="P55" s="238">
        <v>2268017</v>
      </c>
      <c r="Q55" s="19">
        <f t="shared" si="0"/>
        <v>2.9134532990574148E-2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1.2589999999999999</v>
      </c>
      <c r="J56" s="250">
        <v>1.2589999999999999</v>
      </c>
      <c r="K56" s="251"/>
      <c r="M56" s="254">
        <f t="shared" ref="M56:M63" si="7">+(J56-I56)/I56</f>
        <v>0</v>
      </c>
      <c r="O56" s="252" t="s">
        <v>90</v>
      </c>
      <c r="P56" s="238">
        <v>767801</v>
      </c>
      <c r="Q56" s="19">
        <f t="shared" si="0"/>
        <v>0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1.1739999999999999</v>
      </c>
      <c r="J57" s="211">
        <v>1.1930000000000001</v>
      </c>
      <c r="K57" s="251"/>
      <c r="M57" s="254">
        <f t="shared" si="7"/>
        <v>1.6183986371380008E-2</v>
      </c>
      <c r="O57" s="252" t="s">
        <v>90</v>
      </c>
      <c r="P57" s="57">
        <v>709074</v>
      </c>
      <c r="Q57" s="19">
        <f t="shared" si="0"/>
        <v>1.6183986371380008E-2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1.133</v>
      </c>
      <c r="J58" s="55">
        <v>1.1579999999999999</v>
      </c>
      <c r="K58" s="251"/>
      <c r="M58" s="254">
        <f t="shared" si="7"/>
        <v>2.2065313327449172E-2</v>
      </c>
      <c r="O58" s="252" t="s">
        <v>90</v>
      </c>
      <c r="P58" s="57">
        <v>685575</v>
      </c>
      <c r="Q58" s="19">
        <f t="shared" si="0"/>
        <v>2.2065313327449172E-2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110.91200000000001</v>
      </c>
      <c r="J59" s="102">
        <v>112.166</v>
      </c>
      <c r="K59" s="251"/>
      <c r="M59" s="254">
        <f t="shared" si="7"/>
        <v>1.1306260819388259E-2</v>
      </c>
      <c r="O59" s="258" t="s">
        <v>81</v>
      </c>
      <c r="P59" s="238">
        <v>16223579</v>
      </c>
      <c r="Q59" s="19">
        <f t="shared" si="0"/>
        <v>1.1306260819388259E-2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130.51499999999999</v>
      </c>
      <c r="J60" s="264">
        <v>131.20500000000001</v>
      </c>
      <c r="K60" s="251"/>
      <c r="M60" s="254">
        <f t="shared" si="7"/>
        <v>5.2867486495807086E-3</v>
      </c>
      <c r="O60" s="258" t="s">
        <v>81</v>
      </c>
      <c r="P60" s="238">
        <v>99322</v>
      </c>
      <c r="Q60" s="19">
        <f t="shared" si="0"/>
        <v>5.2867486495807086E-3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1085.248</v>
      </c>
      <c r="J61" s="27">
        <v>1104.02</v>
      </c>
      <c r="K61" s="251"/>
      <c r="M61" s="254" t="e">
        <f>+(I61-#REF!)/#REF!</f>
        <v>#REF!</v>
      </c>
      <c r="O61" s="228" t="s">
        <v>79</v>
      </c>
      <c r="P61" s="238">
        <v>5520101</v>
      </c>
      <c r="Q61" s="19">
        <f t="shared" si="0"/>
        <v>1.729742879046995E-2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12.313000000000001</v>
      </c>
      <c r="J62" s="264">
        <v>12.579000000000001</v>
      </c>
      <c r="K62" s="251"/>
      <c r="M62" s="254">
        <f t="shared" ref="M62" si="8">+(J62-I62)/I62</f>
        <v>2.1603183627060828E-2</v>
      </c>
      <c r="O62" s="258" t="s">
        <v>81</v>
      </c>
      <c r="P62" s="267">
        <v>6454529</v>
      </c>
      <c r="Q62" s="19">
        <f t="shared" si="0"/>
        <v>2.1603183627060828E-2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9.4629999999999992</v>
      </c>
      <c r="J63" s="274">
        <v>9.6679999999999993</v>
      </c>
      <c r="K63" s="275"/>
      <c r="L63" s="276"/>
      <c r="M63" s="277">
        <f t="shared" si="7"/>
        <v>2.1663320300116251E-2</v>
      </c>
      <c r="N63" s="276"/>
      <c r="O63" s="278" t="s">
        <v>81</v>
      </c>
      <c r="P63" s="267">
        <v>25568407</v>
      </c>
      <c r="Q63" s="19">
        <f t="shared" si="0"/>
        <v>2.1663320300116251E-2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83.570999999999998</v>
      </c>
      <c r="J65" s="288">
        <v>83.872</v>
      </c>
      <c r="K65" s="16"/>
      <c r="L65" s="16"/>
      <c r="M65" s="17"/>
      <c r="N65" s="16"/>
      <c r="O65" s="140"/>
      <c r="P65" s="289">
        <v>1270411</v>
      </c>
      <c r="Q65" s="19">
        <f t="shared" si="0"/>
        <v>3.6017278721087692E-3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107.45</v>
      </c>
      <c r="J71" s="297">
        <v>107.46299999999999</v>
      </c>
      <c r="K71" s="16"/>
      <c r="L71" s="17"/>
      <c r="M71" s="16"/>
      <c r="N71" s="298"/>
      <c r="O71" s="298"/>
      <c r="P71" s="238">
        <v>71252545</v>
      </c>
      <c r="Q71" s="19">
        <f t="shared" ref="Q71:Q134" si="9">+(J71-I71)/I71</f>
        <v>1.2098650535124261E-4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99.305000000000007</v>
      </c>
      <c r="J72" s="303">
        <v>99.313999999999993</v>
      </c>
      <c r="K72" s="16"/>
      <c r="L72" s="17"/>
      <c r="M72" s="16"/>
      <c r="N72" s="304"/>
      <c r="O72" s="304"/>
      <c r="P72" s="51">
        <v>74436027</v>
      </c>
      <c r="Q72" s="19">
        <f t="shared" si="9"/>
        <v>9.0629877649525499E-5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105.729</v>
      </c>
      <c r="J73" s="303">
        <v>105.744</v>
      </c>
      <c r="K73" s="16"/>
      <c r="L73" s="17"/>
      <c r="M73" s="16"/>
      <c r="N73" s="304"/>
      <c r="O73" s="304"/>
      <c r="P73" s="51">
        <v>47816534</v>
      </c>
      <c r="Q73" s="19">
        <f t="shared" si="9"/>
        <v>1.418721448230908E-4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102.898</v>
      </c>
      <c r="J74" s="303">
        <v>102.91200000000001</v>
      </c>
      <c r="K74" s="16"/>
      <c r="L74" s="17"/>
      <c r="M74" s="16"/>
      <c r="N74" s="307"/>
      <c r="O74" s="307"/>
      <c r="P74" s="51">
        <v>141921248</v>
      </c>
      <c r="Q74" s="19">
        <f t="shared" si="9"/>
        <v>1.3605706622101503E-4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104.453</v>
      </c>
      <c r="J75" s="303">
        <v>104.473</v>
      </c>
      <c r="K75" s="16"/>
      <c r="L75" s="17"/>
      <c r="M75" s="16"/>
      <c r="N75" s="65"/>
      <c r="O75" s="65"/>
      <c r="P75" s="51">
        <v>113155412</v>
      </c>
      <c r="Q75" s="19">
        <f t="shared" si="9"/>
        <v>1.9147367715619486E-4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107.44799999999999</v>
      </c>
      <c r="J76" s="303">
        <v>107.464</v>
      </c>
      <c r="K76" s="16"/>
      <c r="L76" s="17"/>
      <c r="M76" s="16"/>
      <c r="N76" s="50"/>
      <c r="O76" s="50"/>
      <c r="P76" s="51">
        <v>43028319</v>
      </c>
      <c r="Q76" s="19">
        <f t="shared" si="9"/>
        <v>1.4890923981838045E-4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104.227</v>
      </c>
      <c r="J77" s="303">
        <v>104.238</v>
      </c>
      <c r="K77" s="16"/>
      <c r="L77" s="17"/>
      <c r="M77" s="16"/>
      <c r="N77" s="65"/>
      <c r="O77" s="65"/>
      <c r="P77" s="51">
        <v>301769418</v>
      </c>
      <c r="Q77" s="19">
        <f t="shared" si="9"/>
        <v>1.0553887188536252E-4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101.479</v>
      </c>
      <c r="J78" s="303">
        <v>101.491</v>
      </c>
      <c r="K78" s="16"/>
      <c r="L78" s="17"/>
      <c r="M78" s="16"/>
      <c r="N78" s="298"/>
      <c r="O78" s="298"/>
      <c r="P78" s="309">
        <v>167059916</v>
      </c>
      <c r="Q78" s="19">
        <f t="shared" si="9"/>
        <v>1.1825106672316888E-4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102.25700000000001</v>
      </c>
      <c r="J79" s="303">
        <v>102.264</v>
      </c>
      <c r="K79" s="16"/>
      <c r="L79" s="17"/>
      <c r="M79" s="16"/>
      <c r="N79" s="298"/>
      <c r="O79" s="298"/>
      <c r="P79" s="309">
        <v>2401362</v>
      </c>
      <c r="Q79" s="19">
        <f t="shared" si="9"/>
        <v>6.8454971297718408E-5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105.09099999999999</v>
      </c>
      <c r="J80" s="303">
        <v>105.105</v>
      </c>
      <c r="K80" s="16"/>
      <c r="L80" s="17"/>
      <c r="M80" s="16"/>
      <c r="N80" s="42"/>
      <c r="O80" s="42"/>
      <c r="P80" s="43">
        <v>23254898</v>
      </c>
      <c r="Q80" s="19">
        <f t="shared" si="9"/>
        <v>1.3321787783930123E-4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106.955</v>
      </c>
      <c r="J81" s="303">
        <v>106.974</v>
      </c>
      <c r="K81" s="16"/>
      <c r="L81" s="17"/>
      <c r="M81" s="16"/>
      <c r="N81" s="50"/>
      <c r="O81" s="50"/>
      <c r="P81" s="267">
        <v>71591145</v>
      </c>
      <c r="Q81" s="19">
        <f t="shared" si="9"/>
        <v>1.7764480388953726E-4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104.14100000000001</v>
      </c>
      <c r="J82" s="303">
        <v>104.15300000000001</v>
      </c>
      <c r="K82" s="8"/>
      <c r="L82" s="311"/>
      <c r="M82" s="8"/>
      <c r="N82" s="312"/>
      <c r="O82" s="312"/>
      <c r="P82" s="309">
        <v>101120472</v>
      </c>
      <c r="Q82" s="19">
        <f t="shared" si="9"/>
        <v>1.1522839227586113E-4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103.41800000000001</v>
      </c>
      <c r="J83" s="303">
        <v>103.42700000000001</v>
      </c>
      <c r="K83" s="16"/>
      <c r="L83" s="17"/>
      <c r="M83" s="16"/>
      <c r="N83" s="65"/>
      <c r="O83" s="65"/>
      <c r="P83" s="193">
        <v>13742918</v>
      </c>
      <c r="Q83" s="19">
        <f t="shared" si="9"/>
        <v>8.7025469454063515E-5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103.07299999999999</v>
      </c>
      <c r="J84" s="303">
        <v>103.087</v>
      </c>
      <c r="K84" s="16"/>
      <c r="L84" s="17"/>
      <c r="M84" s="16"/>
      <c r="N84" s="189"/>
      <c r="O84" s="189"/>
      <c r="P84" s="193">
        <v>486587820</v>
      </c>
      <c r="Q84" s="19">
        <f t="shared" si="9"/>
        <v>1.3582606502197478E-4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103.059</v>
      </c>
      <c r="J85" s="303">
        <v>103.07</v>
      </c>
      <c r="K85" s="16"/>
      <c r="L85" s="17"/>
      <c r="M85" s="16"/>
      <c r="N85" s="50"/>
      <c r="O85" s="50"/>
      <c r="P85" s="193">
        <v>7421670</v>
      </c>
      <c r="Q85" s="19">
        <f t="shared" si="9"/>
        <v>1.0673497705193801E-4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102.245</v>
      </c>
      <c r="J86" s="303">
        <v>102.26</v>
      </c>
      <c r="K86" s="16"/>
      <c r="L86" s="17"/>
      <c r="M86" s="16"/>
      <c r="N86" s="189"/>
      <c r="O86" s="189"/>
      <c r="P86" s="190">
        <v>97206193</v>
      </c>
      <c r="Q86" s="19">
        <f t="shared" si="9"/>
        <v>1.4670644041273967E-4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105.354</v>
      </c>
      <c r="J87" s="322">
        <v>105.366</v>
      </c>
      <c r="K87" s="16"/>
      <c r="L87" s="17"/>
      <c r="M87" s="16"/>
      <c r="N87" s="65"/>
      <c r="O87" s="189"/>
      <c r="P87" s="193">
        <v>1897960</v>
      </c>
      <c r="Q87" s="19">
        <f t="shared" si="9"/>
        <v>1.1390170283046163E-4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102.422</v>
      </c>
      <c r="J88" s="303">
        <v>102.437</v>
      </c>
      <c r="K88" s="16"/>
      <c r="L88" s="17"/>
      <c r="M88" s="16"/>
      <c r="N88" s="50"/>
      <c r="O88" s="50"/>
      <c r="P88" s="323">
        <v>238545636</v>
      </c>
      <c r="Q88" s="19">
        <f t="shared" si="9"/>
        <v>1.4645291050751372E-4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101.98099999999999</v>
      </c>
      <c r="J89" s="303">
        <v>101.99</v>
      </c>
      <c r="K89" s="16"/>
      <c r="L89" s="17"/>
      <c r="M89" s="16"/>
      <c r="N89" s="50"/>
      <c r="O89" s="50"/>
      <c r="P89" s="323">
        <v>7444404</v>
      </c>
      <c r="Q89" s="19">
        <f t="shared" si="9"/>
        <v>8.8251733165985245E-5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105.456</v>
      </c>
      <c r="J90" s="327">
        <v>105.46899999999999</v>
      </c>
      <c r="K90" s="16"/>
      <c r="L90" s="17"/>
      <c r="M90" s="16"/>
      <c r="N90" s="65"/>
      <c r="O90" s="65"/>
      <c r="P90" s="323">
        <v>28953530</v>
      </c>
      <c r="Q90" s="19">
        <f t="shared" si="9"/>
        <v>1.2327416173561504E-4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101.657</v>
      </c>
      <c r="J91" s="332">
        <v>101.66800000000001</v>
      </c>
      <c r="K91" s="16"/>
      <c r="L91" s="17"/>
      <c r="M91" s="16"/>
      <c r="N91" s="50"/>
      <c r="O91" s="50"/>
      <c r="P91" s="323">
        <v>83769428</v>
      </c>
      <c r="Q91" s="19">
        <f t="shared" si="9"/>
        <v>1.082070098469352E-4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105.587</v>
      </c>
      <c r="J93" s="337">
        <v>105.602</v>
      </c>
      <c r="L93" s="227"/>
      <c r="M93" s="1"/>
      <c r="N93" s="338"/>
      <c r="O93" s="338"/>
      <c r="P93" s="339">
        <v>2327058</v>
      </c>
      <c r="Q93" s="19">
        <f t="shared" si="9"/>
        <v>1.4206294335477443E-4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103.57</v>
      </c>
      <c r="J94" s="303">
        <v>103.587</v>
      </c>
      <c r="K94" s="16"/>
      <c r="L94" s="17"/>
      <c r="M94" s="16"/>
      <c r="N94" s="50"/>
      <c r="O94" s="50"/>
      <c r="P94" s="193">
        <v>6976838</v>
      </c>
      <c r="Q94" s="19">
        <f t="shared" si="9"/>
        <v>1.6414019503727063E-4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105.28</v>
      </c>
      <c r="J95" s="350">
        <v>105.294</v>
      </c>
      <c r="K95" s="16"/>
      <c r="L95" s="17"/>
      <c r="M95" s="16"/>
      <c r="N95" s="50"/>
      <c r="O95" s="50"/>
      <c r="P95" s="193">
        <v>3776823</v>
      </c>
      <c r="Q95" s="19">
        <f t="shared" si="9"/>
        <v>1.3297872340421537E-4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108.05</v>
      </c>
      <c r="J97" s="358">
        <v>108.29900000000001</v>
      </c>
      <c r="K97" s="16"/>
      <c r="L97" s="17"/>
      <c r="M97" s="16"/>
      <c r="N97" s="359"/>
      <c r="O97" s="360" t="s">
        <v>79</v>
      </c>
      <c r="P97" s="95">
        <v>9541069</v>
      </c>
      <c r="Q97" s="19">
        <f t="shared" si="9"/>
        <v>2.3044886626562653E-3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58.311</v>
      </c>
      <c r="J99" s="297">
        <v>58.488999999999997</v>
      </c>
      <c r="K99" s="16"/>
      <c r="L99" s="16"/>
      <c r="M99" s="17"/>
      <c r="N99" s="16"/>
      <c r="O99" s="140"/>
      <c r="P99" s="57">
        <v>5374883</v>
      </c>
      <c r="Q99" s="19">
        <f t="shared" si="9"/>
        <v>3.0525972801014778E-3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89.15</v>
      </c>
      <c r="J100" s="303">
        <v>89.721999999999994</v>
      </c>
      <c r="K100" s="16"/>
      <c r="L100" s="16"/>
      <c r="M100" s="17"/>
      <c r="N100" s="16"/>
      <c r="O100" s="373"/>
      <c r="P100" s="57">
        <v>2091254</v>
      </c>
      <c r="Q100" s="19">
        <f t="shared" si="9"/>
        <v>6.4161525518787264E-3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18.352</v>
      </c>
      <c r="J101" s="303">
        <v>18.434000000000001</v>
      </c>
      <c r="K101" s="303"/>
      <c r="L101" s="303"/>
      <c r="M101" s="303"/>
      <c r="N101" s="374"/>
      <c r="O101" s="375"/>
      <c r="P101" s="376">
        <v>1044373</v>
      </c>
      <c r="Q101" s="19">
        <f t="shared" si="9"/>
        <v>4.4681778552746699E-3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275.89299999999997</v>
      </c>
      <c r="J102" s="303">
        <v>275.61200000000002</v>
      </c>
      <c r="K102" s="16"/>
      <c r="L102" s="16"/>
      <c r="M102" s="17"/>
      <c r="N102" s="16"/>
      <c r="O102" s="56"/>
      <c r="P102" s="57">
        <v>13361686</v>
      </c>
      <c r="Q102" s="19">
        <f t="shared" si="9"/>
        <v>-1.0185107994764241E-3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2124.7530000000002</v>
      </c>
      <c r="J103" s="303">
        <v>2117.7959999999998</v>
      </c>
      <c r="K103" s="57"/>
      <c r="M103" s="17"/>
      <c r="N103" s="16"/>
      <c r="O103" s="56"/>
      <c r="P103" s="57">
        <v>2282984</v>
      </c>
      <c r="Q103" s="19">
        <f t="shared" si="9"/>
        <v>-3.274262937856934E-3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72.641000000000005</v>
      </c>
      <c r="J104" s="303">
        <v>72.897999999999996</v>
      </c>
      <c r="K104" s="16"/>
      <c r="L104" s="16"/>
      <c r="M104" s="17"/>
      <c r="N104" s="16"/>
      <c r="O104" s="140"/>
      <c r="P104" s="57">
        <v>1247223</v>
      </c>
      <c r="Q104" s="19">
        <f t="shared" si="9"/>
        <v>3.5379468894975396E-3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55.811999999999998</v>
      </c>
      <c r="J105" s="303">
        <v>55.868000000000002</v>
      </c>
      <c r="K105" s="16"/>
      <c r="L105" s="16"/>
      <c r="M105" s="17"/>
      <c r="N105" s="16"/>
      <c r="O105" s="140"/>
      <c r="P105" s="57">
        <v>1136819</v>
      </c>
      <c r="Q105" s="19">
        <f t="shared" si="9"/>
        <v>1.0033684512292069E-3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106.413</v>
      </c>
      <c r="J106" s="332">
        <v>106.76900000000001</v>
      </c>
      <c r="K106" s="383"/>
      <c r="L106" s="383"/>
      <c r="M106" s="17"/>
      <c r="N106" s="383"/>
      <c r="O106" s="338"/>
      <c r="P106" s="376">
        <v>1000324</v>
      </c>
      <c r="Q106" s="19">
        <f t="shared" si="9"/>
        <v>3.3454559123416196E-3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11.375</v>
      </c>
      <c r="J108" s="389">
        <v>11.409000000000001</v>
      </c>
      <c r="K108" s="16"/>
      <c r="L108" s="17"/>
      <c r="M108" s="16"/>
      <c r="N108" s="88"/>
      <c r="O108" s="140"/>
      <c r="P108" s="170">
        <v>389289</v>
      </c>
      <c r="Q108" s="19">
        <f t="shared" si="9"/>
        <v>2.9890109890110504E-3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12.917999999999999</v>
      </c>
      <c r="J109" s="389">
        <v>12.968</v>
      </c>
      <c r="K109" s="16"/>
      <c r="L109" s="17"/>
      <c r="M109" s="16"/>
      <c r="N109" s="88"/>
      <c r="O109" s="140"/>
      <c r="P109" s="170">
        <v>1653115</v>
      </c>
      <c r="Q109" s="19">
        <f t="shared" si="9"/>
        <v>3.8705681994117289E-3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14.669</v>
      </c>
      <c r="J110" s="389">
        <v>14.724</v>
      </c>
      <c r="K110" s="16"/>
      <c r="L110" s="17"/>
      <c r="M110" s="16"/>
      <c r="N110" s="88"/>
      <c r="O110" s="393"/>
      <c r="P110" s="170">
        <v>46175560</v>
      </c>
      <c r="Q110" s="19">
        <f t="shared" si="9"/>
        <v>3.7494035039879825E-3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13.055</v>
      </c>
      <c r="J111" s="389">
        <v>13.112</v>
      </c>
      <c r="K111" s="16"/>
      <c r="L111" s="17"/>
      <c r="M111" s="16"/>
      <c r="N111" s="88"/>
      <c r="O111" s="140"/>
      <c r="P111" s="170">
        <v>16810587</v>
      </c>
      <c r="Q111" s="19">
        <f t="shared" si="9"/>
        <v>4.3661432401379081E-3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148.09299999999999</v>
      </c>
      <c r="J112" s="395">
        <v>148.10400000000001</v>
      </c>
      <c r="K112" s="16"/>
      <c r="L112" s="396"/>
      <c r="M112" s="16"/>
      <c r="N112" s="88"/>
      <c r="O112" s="140"/>
      <c r="P112" s="397">
        <v>148105</v>
      </c>
      <c r="Q112" s="19">
        <f t="shared" si="9"/>
        <v>7.4277649855321337E-5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8.7279999999999998</v>
      </c>
      <c r="J113" s="401">
        <v>8.7989999999999995</v>
      </c>
      <c r="K113" s="16"/>
      <c r="L113" s="17"/>
      <c r="M113" s="16"/>
      <c r="N113" s="88"/>
      <c r="O113" s="402"/>
      <c r="P113" s="170">
        <v>630110</v>
      </c>
      <c r="Q113" s="19">
        <f t="shared" si="9"/>
        <v>8.134738771768988E-3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100.574</v>
      </c>
      <c r="J114" s="389">
        <v>100.30800000000001</v>
      </c>
      <c r="K114" s="16"/>
      <c r="L114" s="17"/>
      <c r="M114" s="16"/>
      <c r="N114" s="88"/>
      <c r="O114" s="403"/>
      <c r="P114" s="170">
        <v>170724</v>
      </c>
      <c r="Q114" s="19">
        <f t="shared" si="9"/>
        <v>-2.6448187404298439E-3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76.475999999999999</v>
      </c>
      <c r="J115" s="389">
        <v>76.236000000000004</v>
      </c>
      <c r="K115" s="16"/>
      <c r="L115" s="16"/>
      <c r="M115" s="17"/>
      <c r="N115" s="16"/>
      <c r="O115" s="140"/>
      <c r="P115" s="170">
        <v>375160</v>
      </c>
      <c r="Q115" s="19">
        <f t="shared" si="9"/>
        <v>-3.1382394476697903E-3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77.039000000000001</v>
      </c>
      <c r="J116" s="401">
        <v>76.694000000000003</v>
      </c>
      <c r="K116" s="16"/>
      <c r="L116" s="16"/>
      <c r="M116" s="17"/>
      <c r="N116" s="16"/>
      <c r="O116" s="56"/>
      <c r="P116" s="170">
        <v>132527</v>
      </c>
      <c r="Q116" s="19">
        <f t="shared" si="9"/>
        <v>-4.4782512753280658E-3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98.712000000000003</v>
      </c>
      <c r="J117" s="401">
        <v>98.762</v>
      </c>
      <c r="K117" s="412"/>
      <c r="L117" s="413"/>
      <c r="M117" s="412"/>
      <c r="N117" s="414"/>
      <c r="O117" s="403"/>
      <c r="P117" s="170">
        <v>2007241</v>
      </c>
      <c r="Q117" s="19">
        <f t="shared" si="9"/>
        <v>5.0652402949993066E-4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87.834000000000003</v>
      </c>
      <c r="J118" s="389">
        <v>88.198999999999998</v>
      </c>
      <c r="K118" s="16"/>
      <c r="L118" s="16"/>
      <c r="M118" s="17"/>
      <c r="N118" s="16"/>
      <c r="O118" s="140"/>
      <c r="P118" s="170">
        <v>4952410</v>
      </c>
      <c r="Q118" s="19">
        <f t="shared" si="9"/>
        <v>4.1555661816608021E-3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9.5419999999999998</v>
      </c>
      <c r="J119" s="401">
        <v>9.6120000000000001</v>
      </c>
      <c r="K119" s="412"/>
      <c r="L119" s="413"/>
      <c r="M119" s="412"/>
      <c r="N119" s="414"/>
      <c r="O119" s="403"/>
      <c r="P119" s="170">
        <v>642395</v>
      </c>
      <c r="Q119" s="19">
        <f t="shared" si="9"/>
        <v>7.3359882624188097E-3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90.792000000000002</v>
      </c>
      <c r="J120" s="389">
        <v>90.977999999999994</v>
      </c>
      <c r="K120" s="419"/>
      <c r="L120" s="420"/>
      <c r="M120" s="421"/>
      <c r="N120" s="420"/>
      <c r="O120" s="422"/>
      <c r="P120" s="423">
        <v>2245421</v>
      </c>
      <c r="Q120" s="19">
        <f t="shared" si="9"/>
        <v>2.0486386465767121E-3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140.18799999999999</v>
      </c>
      <c r="J121" s="429">
        <v>140.565</v>
      </c>
      <c r="K121" s="419"/>
      <c r="L121" s="420"/>
      <c r="M121" s="421"/>
      <c r="N121" s="420"/>
      <c r="O121" s="422"/>
      <c r="P121" s="423">
        <v>67650552</v>
      </c>
      <c r="Q121" s="19">
        <f t="shared" si="9"/>
        <v>2.6892458698320083E-3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95.844999999999999</v>
      </c>
      <c r="J123" s="434">
        <v>98.076999999999998</v>
      </c>
      <c r="K123" s="251" t="s">
        <v>90</v>
      </c>
      <c r="M123" s="227">
        <f>+(J123-I123)/I123</f>
        <v>2.3287599770462721E-2</v>
      </c>
      <c r="O123" s="435" t="s">
        <v>90</v>
      </c>
      <c r="P123" s="170">
        <v>323949</v>
      </c>
      <c r="Q123" s="19">
        <f t="shared" si="9"/>
        <v>2.3287599770462721E-2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111.815</v>
      </c>
      <c r="J124" s="401">
        <v>112.158</v>
      </c>
      <c r="K124" s="226" t="s">
        <v>79</v>
      </c>
      <c r="M124" s="227" t="e">
        <f>+(#REF!-I124)/I124</f>
        <v>#REF!</v>
      </c>
      <c r="O124" s="440" t="s">
        <v>79</v>
      </c>
      <c r="P124" s="441">
        <v>753590</v>
      </c>
      <c r="Q124" s="19">
        <f t="shared" si="9"/>
        <v>3.0675669632876049E-3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111.059</v>
      </c>
      <c r="J125" s="401">
        <v>112.69</v>
      </c>
      <c r="K125" s="226" t="s">
        <v>79</v>
      </c>
      <c r="M125" s="227">
        <f t="shared" ref="M125:M130" si="15">+(J125-I125)/I125</f>
        <v>1.4685887681322543E-2</v>
      </c>
      <c r="O125" s="440" t="s">
        <v>79</v>
      </c>
      <c r="P125" s="57">
        <v>356102</v>
      </c>
      <c r="Q125" s="19">
        <f t="shared" si="9"/>
        <v>1.4685887681322543E-2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183.506</v>
      </c>
      <c r="J126" s="445">
        <v>186.126</v>
      </c>
      <c r="K126" s="230" t="s">
        <v>81</v>
      </c>
      <c r="M126" s="227">
        <f t="shared" si="15"/>
        <v>1.427746231730845E-2</v>
      </c>
      <c r="O126" s="446" t="s">
        <v>81</v>
      </c>
      <c r="P126" s="397">
        <v>2354303</v>
      </c>
      <c r="Q126" s="19">
        <f t="shared" si="9"/>
        <v>1.427746231730845E-2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170.68799999999999</v>
      </c>
      <c r="J127" s="434">
        <v>171.97</v>
      </c>
      <c r="K127" s="88" t="s">
        <v>81</v>
      </c>
      <c r="L127" s="16"/>
      <c r="M127" s="17">
        <f t="shared" si="15"/>
        <v>7.5107799025122494E-3</v>
      </c>
      <c r="N127" s="16"/>
      <c r="O127" s="446" t="s">
        <v>81</v>
      </c>
      <c r="P127" s="170">
        <v>2563722</v>
      </c>
      <c r="Q127" s="19">
        <f t="shared" si="9"/>
        <v>7.5107799025122494E-3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163.45099999999999</v>
      </c>
      <c r="J128" s="434">
        <v>165.125</v>
      </c>
      <c r="K128" s="88" t="s">
        <v>81</v>
      </c>
      <c r="L128" s="16"/>
      <c r="M128" s="17">
        <f t="shared" si="15"/>
        <v>1.0241601458541133E-2</v>
      </c>
      <c r="N128" s="16"/>
      <c r="O128" s="447" t="s">
        <v>81</v>
      </c>
      <c r="P128" s="170">
        <v>6610121</v>
      </c>
      <c r="Q128" s="19">
        <f t="shared" si="9"/>
        <v>1.0241601458541133E-2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22.170999999999999</v>
      </c>
      <c r="J129" s="434">
        <v>22.600999999999999</v>
      </c>
      <c r="K129" s="230" t="s">
        <v>81</v>
      </c>
      <c r="M129" s="227">
        <f t="shared" si="15"/>
        <v>1.939470479455143E-2</v>
      </c>
      <c r="O129" s="446" t="s">
        <v>81</v>
      </c>
      <c r="P129" s="170">
        <v>2892839</v>
      </c>
      <c r="Q129" s="19">
        <f t="shared" si="9"/>
        <v>1.939470479455143E-2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134.47</v>
      </c>
      <c r="J130" s="434">
        <v>136.47</v>
      </c>
      <c r="K130" s="230" t="s">
        <v>81</v>
      </c>
      <c r="M130" s="227">
        <f t="shared" si="15"/>
        <v>1.4873205919535957E-2</v>
      </c>
      <c r="O130" s="446" t="s">
        <v>81</v>
      </c>
      <c r="P130" s="170">
        <v>762323</v>
      </c>
      <c r="Q130" s="19">
        <f t="shared" si="9"/>
        <v>1.4873205919535957E-2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136.65899999999999</v>
      </c>
      <c r="J131" s="449">
        <v>137.578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327436</v>
      </c>
      <c r="Q131" s="19">
        <f t="shared" si="9"/>
        <v>6.7247674869566672E-3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5152.4449999999997</v>
      </c>
      <c r="J134" s="401">
        <v>5206.6679999999997</v>
      </c>
      <c r="K134" s="230"/>
      <c r="M134" s="254">
        <f t="shared" si="16"/>
        <v>1.052374164110436E-2</v>
      </c>
      <c r="O134" s="446" t="s">
        <v>81</v>
      </c>
      <c r="P134" s="246">
        <v>31245215</v>
      </c>
      <c r="Q134" s="19">
        <f t="shared" si="9"/>
        <v>1.052374164110436E-2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5123.8620000000001</v>
      </c>
      <c r="J135" s="467">
        <v>5219.2240000000002</v>
      </c>
      <c r="K135" s="468"/>
      <c r="L135" s="469"/>
      <c r="M135" s="470">
        <f t="shared" si="16"/>
        <v>1.8611352140241108E-2</v>
      </c>
      <c r="N135" s="469"/>
      <c r="O135" s="471" t="s">
        <v>184</v>
      </c>
      <c r="P135" s="518">
        <v>5010455</v>
      </c>
      <c r="Q135" s="19">
        <f t="shared" ref="Q135:Q143" si="17">+(J135-I135)/I135</f>
        <v>1.8611352140241108E-2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84.275000000000006</v>
      </c>
      <c r="J136" s="434">
        <v>86.278000000000006</v>
      </c>
      <c r="K136" s="475"/>
      <c r="L136" s="476"/>
      <c r="M136" s="477">
        <f t="shared" si="16"/>
        <v>2.376742806288935E-2</v>
      </c>
      <c r="N136" s="476"/>
      <c r="O136" s="435" t="s">
        <v>90</v>
      </c>
      <c r="P136" s="478">
        <v>1198137</v>
      </c>
      <c r="Q136" s="19">
        <f t="shared" si="17"/>
        <v>2.376742806288935E-2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4355.5950000000003</v>
      </c>
      <c r="J137" s="480">
        <v>4385.1210000000001</v>
      </c>
      <c r="K137" s="481"/>
      <c r="L137" s="482"/>
      <c r="M137" s="483">
        <f>+(J137-I137)/I137</f>
        <v>6.7788671811772764E-3</v>
      </c>
      <c r="N137" s="482"/>
      <c r="O137" s="471" t="s">
        <v>184</v>
      </c>
      <c r="P137" s="518">
        <v>12633533</v>
      </c>
      <c r="Q137" s="19">
        <f t="shared" si="17"/>
        <v>6.7788671811772764E-3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9.81</v>
      </c>
      <c r="J138" s="434">
        <v>9.9890000000000008</v>
      </c>
      <c r="K138" s="475"/>
      <c r="L138" s="476"/>
      <c r="M138" s="477">
        <f>+(J138-I138)/I138</f>
        <v>1.8246687054026531E-2</v>
      </c>
      <c r="N138" s="476"/>
      <c r="O138" s="471" t="s">
        <v>184</v>
      </c>
      <c r="P138" s="518">
        <v>2597529</v>
      </c>
      <c r="Q138" s="19">
        <f t="shared" si="17"/>
        <v>1.8246687054026531E-2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158.35499999999999</v>
      </c>
      <c r="J139" s="389">
        <v>159.27099999999999</v>
      </c>
      <c r="K139" s="230" t="s">
        <v>81</v>
      </c>
      <c r="M139" s="227" t="e">
        <f>+(#REF!-#REF!)/#REF!</f>
        <v>#REF!</v>
      </c>
      <c r="O139" s="231" t="s">
        <v>81</v>
      </c>
      <c r="P139" s="232">
        <v>29885748</v>
      </c>
      <c r="Q139" s="19">
        <f t="shared" si="17"/>
        <v>5.7844715986233265E-3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125.461</v>
      </c>
      <c r="J141" s="495">
        <v>126.69799999999999</v>
      </c>
      <c r="K141" s="290"/>
      <c r="L141" s="8"/>
      <c r="M141" s="496"/>
      <c r="N141" s="8"/>
      <c r="O141" s="497"/>
      <c r="P141" s="309">
        <v>4174464</v>
      </c>
      <c r="Q141" s="19">
        <f t="shared" si="17"/>
        <v>9.8596376563234375E-3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10130.168</v>
      </c>
      <c r="J143" s="495">
        <v>10339.527</v>
      </c>
      <c r="K143" s="230" t="s">
        <v>81</v>
      </c>
      <c r="M143" s="227">
        <f>+(J143-I143)/I143</f>
        <v>2.0666883313287636E-2</v>
      </c>
      <c r="O143" s="446" t="s">
        <v>81</v>
      </c>
      <c r="P143" s="518">
        <v>10448869</v>
      </c>
      <c r="Q143" s="19">
        <f t="shared" si="17"/>
        <v>2.0666883313287636E-2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D1:D597"/>
  <mergeCells count="33">
    <mergeCell ref="B98:K98"/>
    <mergeCell ref="B107:J107"/>
    <mergeCell ref="B122:J122"/>
    <mergeCell ref="B140:J140"/>
    <mergeCell ref="B142:J14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P1:P3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7"/>
  <sheetViews>
    <sheetView showWhiteSpace="0" topLeftCell="A115" zoomScale="106" zoomScaleNormal="106" zoomScaleSheetLayoutView="100" workbookViewId="0">
      <selection activeCell="O29" sqref="O29"/>
    </sheetView>
  </sheetViews>
  <sheetFormatPr baseColWidth="10" defaultColWidth="11.42578125" defaultRowHeight="15"/>
  <cols>
    <col min="1" max="1" width="3.28515625" style="4" customWidth="1"/>
    <col min="2" max="2" width="5.7109375" style="514" customWidth="1"/>
    <col min="3" max="3" width="38.140625" style="506" customWidth="1"/>
    <col min="4" max="4" width="34" style="506" customWidth="1"/>
    <col min="5" max="5" width="11.855468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5" style="508" customWidth="1"/>
    <col min="10" max="10" width="14.5703125" style="5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3.140625" style="36" customWidth="1"/>
    <col min="16" max="16" width="21.42578125" style="8" customWidth="1"/>
    <col min="17" max="19" width="0" style="4" hidden="1" customWidth="1"/>
    <col min="20" max="16384" width="11.42578125" style="4"/>
  </cols>
  <sheetData>
    <row r="1" spans="2:19" ht="17.25" customHeight="1" thickTop="1">
      <c r="B1" s="570" t="s">
        <v>0</v>
      </c>
      <c r="C1" s="571"/>
      <c r="D1" s="573" t="s">
        <v>1</v>
      </c>
      <c r="E1" s="574" t="s">
        <v>2</v>
      </c>
      <c r="F1" s="575"/>
      <c r="G1" s="580" t="s">
        <v>3</v>
      </c>
      <c r="H1" s="571"/>
      <c r="I1" s="573" t="s">
        <v>4</v>
      </c>
      <c r="J1" s="583" t="s">
        <v>5</v>
      </c>
      <c r="O1" s="3"/>
      <c r="P1" s="563"/>
    </row>
    <row r="2" spans="2:19" ht="21.75" customHeight="1">
      <c r="B2" s="538"/>
      <c r="C2" s="539"/>
      <c r="D2" s="543"/>
      <c r="E2" s="576"/>
      <c r="F2" s="577"/>
      <c r="G2" s="581"/>
      <c r="H2" s="539"/>
      <c r="I2" s="543"/>
      <c r="J2" s="584"/>
      <c r="O2" s="5" t="s">
        <v>6</v>
      </c>
      <c r="P2" s="564"/>
    </row>
    <row r="3" spans="2:19" ht="13.5" customHeight="1" thickBot="1">
      <c r="B3" s="540"/>
      <c r="C3" s="572"/>
      <c r="D3" s="544"/>
      <c r="E3" s="578"/>
      <c r="F3" s="579"/>
      <c r="G3" s="582"/>
      <c r="H3" s="572"/>
      <c r="I3" s="544"/>
      <c r="J3" s="585"/>
      <c r="O3" s="5"/>
      <c r="P3" s="565"/>
    </row>
    <row r="4" spans="2:19" ht="18" customHeight="1" thickTop="1" thickBot="1">
      <c r="B4" s="566" t="s">
        <v>7</v>
      </c>
      <c r="C4" s="567"/>
      <c r="D4" s="567"/>
      <c r="E4" s="567"/>
      <c r="F4" s="567"/>
      <c r="G4" s="567"/>
      <c r="H4" s="567"/>
      <c r="I4" s="567"/>
      <c r="J4" s="568"/>
      <c r="M4" s="6" t="s">
        <v>8</v>
      </c>
      <c r="O4" s="5"/>
      <c r="P4" s="7" t="s">
        <v>9</v>
      </c>
    </row>
    <row r="5" spans="2:19" ht="17.25" customHeight="1" thickTop="1" thickBot="1">
      <c r="B5" s="529" t="s">
        <v>10</v>
      </c>
      <c r="C5" s="530"/>
      <c r="D5" s="530"/>
      <c r="E5" s="530"/>
      <c r="F5" s="530"/>
      <c r="G5" s="530"/>
      <c r="H5" s="530"/>
      <c r="I5" s="530"/>
      <c r="J5" s="569"/>
      <c r="O5" s="5"/>
    </row>
    <row r="6" spans="2:19" ht="17.25" customHeight="1" thickTop="1" thickBot="1">
      <c r="B6" s="9">
        <v>1</v>
      </c>
      <c r="C6" s="10" t="s">
        <v>11</v>
      </c>
      <c r="D6" s="11" t="s">
        <v>12</v>
      </c>
      <c r="E6" s="12">
        <v>33805</v>
      </c>
      <c r="F6" s="13"/>
      <c r="G6" s="14"/>
      <c r="H6" s="15">
        <v>188.60300000000001</v>
      </c>
      <c r="I6" s="15">
        <v>195.083</v>
      </c>
      <c r="J6" s="15">
        <v>195.131</v>
      </c>
      <c r="K6" s="16"/>
      <c r="L6" s="16"/>
      <c r="M6" s="17"/>
      <c r="N6" s="16"/>
      <c r="O6" s="1"/>
      <c r="P6" s="18">
        <v>574983834</v>
      </c>
      <c r="Q6" s="19">
        <f>+(J6-I6)/I6</f>
        <v>2.4604911755510126E-4</v>
      </c>
      <c r="R6" s="19"/>
      <c r="S6" s="20">
        <v>546661425</v>
      </c>
    </row>
    <row r="7" spans="2:19" ht="17.25" customHeight="1" thickTop="1" thickBot="1">
      <c r="B7" s="21">
        <f>1+B6</f>
        <v>2</v>
      </c>
      <c r="C7" s="22" t="s">
        <v>13</v>
      </c>
      <c r="D7" s="23" t="s">
        <v>14</v>
      </c>
      <c r="E7" s="24">
        <v>39188</v>
      </c>
      <c r="F7" s="25"/>
      <c r="G7" s="26"/>
      <c r="H7" s="27">
        <v>128.80799999999999</v>
      </c>
      <c r="I7" s="27">
        <v>133.179</v>
      </c>
      <c r="J7" s="27">
        <v>133.21299999999999</v>
      </c>
      <c r="K7" s="16"/>
      <c r="L7" s="16"/>
      <c r="M7" s="17"/>
      <c r="N7" s="16"/>
      <c r="O7" s="1"/>
      <c r="P7" s="28">
        <v>281247658</v>
      </c>
      <c r="Q7" s="19">
        <f t="shared" ref="Q7:Q70" si="0">+(J7-I7)/I7</f>
        <v>2.5529550454645112E-4</v>
      </c>
      <c r="R7" s="19"/>
      <c r="S7" s="20">
        <v>270751279</v>
      </c>
    </row>
    <row r="8" spans="2:19" ht="17.25" customHeight="1" thickTop="1" thickBot="1">
      <c r="B8" s="21">
        <f t="shared" ref="B8:B15" si="1">1+B7</f>
        <v>3</v>
      </c>
      <c r="C8" s="29" t="s">
        <v>15</v>
      </c>
      <c r="D8" s="30" t="s">
        <v>16</v>
      </c>
      <c r="E8" s="24">
        <v>36192</v>
      </c>
      <c r="F8" s="31"/>
      <c r="G8" s="32"/>
      <c r="H8" s="27">
        <v>108.693</v>
      </c>
      <c r="I8" s="27">
        <v>111.91</v>
      </c>
      <c r="J8" s="27">
        <v>111.93600000000001</v>
      </c>
      <c r="K8" s="16"/>
      <c r="L8" s="16"/>
      <c r="M8" s="17"/>
      <c r="N8" s="16"/>
      <c r="O8" s="1"/>
      <c r="P8" s="18">
        <v>62738696</v>
      </c>
      <c r="Q8" s="19">
        <f t="shared" si="0"/>
        <v>2.323295505317707E-4</v>
      </c>
      <c r="R8" s="19"/>
      <c r="S8" s="20">
        <v>59365364</v>
      </c>
    </row>
    <row r="9" spans="2:19" ht="17.25" customHeight="1" thickTop="1" thickBot="1">
      <c r="B9" s="21">
        <f t="shared" si="1"/>
        <v>4</v>
      </c>
      <c r="C9" s="29" t="s">
        <v>17</v>
      </c>
      <c r="D9" s="33" t="s">
        <v>18</v>
      </c>
      <c r="E9" s="24">
        <v>42996</v>
      </c>
      <c r="F9" s="34"/>
      <c r="G9" s="35"/>
      <c r="H9" s="27">
        <v>114.417</v>
      </c>
      <c r="I9" s="27">
        <v>118.807</v>
      </c>
      <c r="J9" s="27">
        <v>118.843</v>
      </c>
      <c r="K9" s="16"/>
      <c r="L9" s="16"/>
      <c r="M9" s="17"/>
      <c r="N9" s="16"/>
      <c r="P9" s="18">
        <v>117175397</v>
      </c>
      <c r="Q9" s="19">
        <f t="shared" si="0"/>
        <v>3.0301244876144811E-4</v>
      </c>
      <c r="R9" s="19"/>
      <c r="S9" s="20">
        <v>110428287</v>
      </c>
    </row>
    <row r="10" spans="2:19" ht="17.25" customHeight="1" thickTop="1" thickBot="1">
      <c r="B10" s="21">
        <f t="shared" si="1"/>
        <v>5</v>
      </c>
      <c r="C10" s="37" t="s">
        <v>19</v>
      </c>
      <c r="D10" s="38" t="s">
        <v>20</v>
      </c>
      <c r="E10" s="39">
        <v>37043</v>
      </c>
      <c r="F10" s="40"/>
      <c r="G10" s="41"/>
      <c r="H10" s="27">
        <v>112.884</v>
      </c>
      <c r="I10" s="27">
        <v>116.643</v>
      </c>
      <c r="J10" s="27">
        <v>116.675</v>
      </c>
      <c r="K10" s="16"/>
      <c r="L10" s="16"/>
      <c r="M10" s="17"/>
      <c r="N10" s="16"/>
      <c r="O10" s="42"/>
      <c r="P10" s="43">
        <v>13535873</v>
      </c>
      <c r="Q10" s="19">
        <f t="shared" si="0"/>
        <v>2.7434136639143775E-4</v>
      </c>
      <c r="R10" s="19"/>
      <c r="S10" s="44">
        <v>12563172</v>
      </c>
    </row>
    <row r="11" spans="2:19" ht="17.25" customHeight="1" thickTop="1" thickBot="1">
      <c r="B11" s="21">
        <f t="shared" si="1"/>
        <v>6</v>
      </c>
      <c r="C11" s="37" t="s">
        <v>21</v>
      </c>
      <c r="D11" s="33" t="s">
        <v>22</v>
      </c>
      <c r="E11" s="39">
        <v>43370</v>
      </c>
      <c r="F11" s="45"/>
      <c r="G11" s="46"/>
      <c r="H11" s="47">
        <v>108.83199999999999</v>
      </c>
      <c r="I11" s="47">
        <v>113.724</v>
      </c>
      <c r="J11" s="47">
        <v>113.76300000000001</v>
      </c>
      <c r="K11" s="16"/>
      <c r="L11" s="16"/>
      <c r="M11" s="17"/>
      <c r="N11" s="16"/>
      <c r="O11" s="42"/>
      <c r="P11" s="43">
        <v>142762288</v>
      </c>
      <c r="Q11" s="19">
        <f t="shared" si="0"/>
        <v>3.4293552812072629E-4</v>
      </c>
      <c r="R11" s="19"/>
      <c r="S11" s="44">
        <v>131442598</v>
      </c>
    </row>
    <row r="12" spans="2:19" ht="15" customHeight="1" thickTop="1" thickBot="1">
      <c r="B12" s="21">
        <f t="shared" si="1"/>
        <v>7</v>
      </c>
      <c r="C12" s="22" t="s">
        <v>23</v>
      </c>
      <c r="D12" s="38" t="s">
        <v>24</v>
      </c>
      <c r="E12" s="39">
        <v>39489</v>
      </c>
      <c r="F12" s="48"/>
      <c r="G12" s="49"/>
      <c r="H12" s="27">
        <v>109.304</v>
      </c>
      <c r="I12" s="27">
        <v>112.54300000000001</v>
      </c>
      <c r="J12" s="27">
        <v>112.569</v>
      </c>
      <c r="K12" s="16"/>
      <c r="L12" s="17"/>
      <c r="M12" s="16"/>
      <c r="N12" s="50"/>
      <c r="O12" s="50"/>
      <c r="P12" s="51">
        <v>3574196</v>
      </c>
      <c r="Q12" s="19">
        <f t="shared" si="0"/>
        <v>2.3102280905961496E-4</v>
      </c>
      <c r="R12" s="19"/>
      <c r="S12" s="20">
        <v>3461367</v>
      </c>
    </row>
    <row r="13" spans="2:19" ht="17.25" customHeight="1" thickTop="1" thickBot="1">
      <c r="B13" s="21">
        <f t="shared" si="1"/>
        <v>8</v>
      </c>
      <c r="C13" s="52" t="s">
        <v>25</v>
      </c>
      <c r="D13" s="53" t="s">
        <v>26</v>
      </c>
      <c r="E13" s="12">
        <v>33878</v>
      </c>
      <c r="F13" s="13"/>
      <c r="G13" s="54"/>
      <c r="H13" s="55">
        <v>45.027000000000001</v>
      </c>
      <c r="I13" s="55">
        <v>46.003999999999998</v>
      </c>
      <c r="J13" s="55">
        <v>46.012999999999998</v>
      </c>
      <c r="K13" s="16"/>
      <c r="L13" s="16"/>
      <c r="M13" s="17"/>
      <c r="N13" s="16"/>
      <c r="O13" s="56"/>
      <c r="P13" s="57">
        <v>33999397</v>
      </c>
      <c r="Q13" s="19">
        <f t="shared" si="0"/>
        <v>1.9563516215981961E-4</v>
      </c>
      <c r="R13" s="19"/>
      <c r="S13" s="20">
        <v>34921972</v>
      </c>
    </row>
    <row r="14" spans="2:19" ht="17.25" customHeight="1" thickTop="1" thickBot="1">
      <c r="B14" s="21">
        <f t="shared" si="1"/>
        <v>9</v>
      </c>
      <c r="C14" s="22" t="s">
        <v>27</v>
      </c>
      <c r="D14" s="38" t="s">
        <v>28</v>
      </c>
      <c r="E14" s="58">
        <v>34599</v>
      </c>
      <c r="F14" s="59"/>
      <c r="G14" s="60"/>
      <c r="H14" s="55">
        <v>31.414999999999999</v>
      </c>
      <c r="I14" s="55">
        <v>32.47</v>
      </c>
      <c r="J14" s="55">
        <v>32.478000000000002</v>
      </c>
      <c r="K14" s="16"/>
      <c r="L14" s="16"/>
      <c r="M14" s="17"/>
      <c r="N14" s="16"/>
      <c r="O14" s="56"/>
      <c r="P14" s="57">
        <v>5722058</v>
      </c>
      <c r="Q14" s="19">
        <f t="shared" si="0"/>
        <v>2.4638127502318055E-4</v>
      </c>
      <c r="R14" s="19"/>
      <c r="S14" s="20">
        <v>5016015</v>
      </c>
    </row>
    <row r="15" spans="2:19" ht="17.25" customHeight="1" thickTop="1" thickBot="1">
      <c r="B15" s="21">
        <f t="shared" si="1"/>
        <v>10</v>
      </c>
      <c r="C15" s="61" t="s">
        <v>29</v>
      </c>
      <c r="D15" s="38" t="s">
        <v>28</v>
      </c>
      <c r="E15" s="62">
        <v>40000</v>
      </c>
      <c r="F15" s="63"/>
      <c r="G15" s="64"/>
      <c r="H15" s="55">
        <v>105.929</v>
      </c>
      <c r="I15" s="55">
        <v>109.88</v>
      </c>
      <c r="J15" s="55">
        <v>109.913</v>
      </c>
      <c r="K15" s="16"/>
      <c r="L15" s="17"/>
      <c r="M15" s="16"/>
      <c r="N15" s="65"/>
      <c r="O15" s="66"/>
      <c r="P15" s="67">
        <v>70096119</v>
      </c>
      <c r="Q15" s="19">
        <f t="shared" si="0"/>
        <v>3.0032763014198446E-4</v>
      </c>
      <c r="R15" s="19"/>
      <c r="S15" s="20">
        <v>70342293</v>
      </c>
    </row>
    <row r="16" spans="2:19" ht="17.25" customHeight="1" thickTop="1" thickBot="1">
      <c r="B16" s="529" t="s">
        <v>30</v>
      </c>
      <c r="C16" s="530"/>
      <c r="D16" s="530"/>
      <c r="E16" s="530"/>
      <c r="F16" s="522"/>
      <c r="G16" s="530"/>
      <c r="H16" s="530"/>
      <c r="I16" s="530"/>
      <c r="J16" s="531"/>
      <c r="K16" s="16"/>
      <c r="L16" s="16"/>
      <c r="M16" s="17"/>
      <c r="N16" s="16"/>
      <c r="O16" s="68" t="s">
        <v>31</v>
      </c>
      <c r="P16" s="69"/>
      <c r="Q16" s="19" t="e">
        <f t="shared" si="0"/>
        <v>#DIV/0!</v>
      </c>
      <c r="R16" s="19"/>
    </row>
    <row r="17" spans="2:19" ht="18" customHeight="1" thickTop="1" thickBot="1">
      <c r="B17" s="70">
        <v>11</v>
      </c>
      <c r="C17" s="71" t="s">
        <v>32</v>
      </c>
      <c r="D17" s="72" t="s">
        <v>33</v>
      </c>
      <c r="E17" s="73">
        <v>39084</v>
      </c>
      <c r="F17" s="74"/>
      <c r="G17" s="75"/>
      <c r="H17" s="76">
        <v>16.707000000000001</v>
      </c>
      <c r="I17" s="76">
        <v>17.201000000000001</v>
      </c>
      <c r="J17" s="76">
        <v>17.204999999999998</v>
      </c>
      <c r="K17" s="16"/>
      <c r="L17" s="16"/>
      <c r="M17" s="17"/>
      <c r="N17" s="16"/>
      <c r="O17" s="1"/>
      <c r="P17" s="67">
        <v>102753520</v>
      </c>
      <c r="Q17" s="19">
        <f t="shared" si="0"/>
        <v>2.3254461949873747E-4</v>
      </c>
      <c r="R17" s="19"/>
      <c r="S17" s="20">
        <v>93869105</v>
      </c>
    </row>
    <row r="18" spans="2:19" s="85" customFormat="1" ht="18" customHeight="1" thickTop="1" thickBot="1">
      <c r="B18" s="77">
        <f>+B17+1</f>
        <v>12</v>
      </c>
      <c r="C18" s="78" t="s">
        <v>34</v>
      </c>
      <c r="D18" s="79" t="s">
        <v>35</v>
      </c>
      <c r="E18" s="80">
        <v>42003</v>
      </c>
      <c r="F18" s="81"/>
      <c r="G18" s="82"/>
      <c r="H18" s="55">
        <v>121.384</v>
      </c>
      <c r="I18" s="55">
        <v>124.282</v>
      </c>
      <c r="J18" s="55">
        <v>124.309</v>
      </c>
      <c r="K18" s="16"/>
      <c r="L18" s="16"/>
      <c r="M18" s="17"/>
      <c r="N18" s="16"/>
      <c r="O18" s="16"/>
      <c r="P18" s="83">
        <v>1984345</v>
      </c>
      <c r="Q18" s="19">
        <f t="shared" si="0"/>
        <v>2.172478717754866E-4</v>
      </c>
      <c r="R18" s="19"/>
      <c r="S18" s="84">
        <v>1674321</v>
      </c>
    </row>
    <row r="19" spans="2:19" s="85" customFormat="1" ht="18" customHeight="1" thickTop="1" thickBot="1">
      <c r="B19" s="77">
        <f t="shared" ref="B19:B23" si="2">+B18+1</f>
        <v>13</v>
      </c>
      <c r="C19" s="78" t="s">
        <v>36</v>
      </c>
      <c r="D19" s="86" t="s">
        <v>37</v>
      </c>
      <c r="E19" s="87">
        <v>39503</v>
      </c>
      <c r="F19" s="34"/>
      <c r="G19" s="60"/>
      <c r="H19" s="55">
        <v>1.159</v>
      </c>
      <c r="I19" s="55">
        <v>1.17</v>
      </c>
      <c r="J19" s="55">
        <v>1.17</v>
      </c>
      <c r="K19" s="51"/>
      <c r="L19" s="88"/>
      <c r="M19" s="17"/>
      <c r="N19" s="16"/>
      <c r="O19" s="36"/>
      <c r="P19" s="18">
        <v>4797399</v>
      </c>
      <c r="Q19" s="19">
        <f t="shared" si="0"/>
        <v>0</v>
      </c>
      <c r="R19" s="19"/>
      <c r="S19" s="84">
        <v>4755289</v>
      </c>
    </row>
    <row r="20" spans="2:19" s="85" customFormat="1" ht="18" customHeight="1" thickTop="1" thickBot="1">
      <c r="B20" s="77">
        <f t="shared" si="2"/>
        <v>14</v>
      </c>
      <c r="C20" s="89" t="s">
        <v>38</v>
      </c>
      <c r="D20" s="90" t="s">
        <v>39</v>
      </c>
      <c r="E20" s="91">
        <v>43054</v>
      </c>
      <c r="F20" s="92"/>
      <c r="G20" s="93"/>
      <c r="H20" s="94">
        <v>111.98399999999999</v>
      </c>
      <c r="I20" s="94">
        <v>116.107</v>
      </c>
      <c r="J20" s="94">
        <v>116.127</v>
      </c>
      <c r="K20" s="16"/>
      <c r="L20" s="16"/>
      <c r="M20" s="17"/>
      <c r="N20" s="16"/>
      <c r="O20" s="1"/>
      <c r="P20" s="95">
        <v>22823676</v>
      </c>
      <c r="Q20" s="19">
        <f t="shared" si="0"/>
        <v>1.7225490280513682E-4</v>
      </c>
      <c r="R20" s="19"/>
      <c r="S20" s="84">
        <v>20021814</v>
      </c>
    </row>
    <row r="21" spans="2:19" s="85" customFormat="1" ht="18" customHeight="1" thickTop="1" thickBot="1">
      <c r="B21" s="77">
        <f t="shared" si="2"/>
        <v>15</v>
      </c>
      <c r="C21" s="96" t="s">
        <v>40</v>
      </c>
      <c r="D21" s="97" t="s">
        <v>41</v>
      </c>
      <c r="E21" s="98">
        <v>42195</v>
      </c>
      <c r="F21" s="99"/>
      <c r="G21" s="100"/>
      <c r="H21" s="101">
        <v>11.04</v>
      </c>
      <c r="I21" s="102">
        <v>11.371</v>
      </c>
      <c r="J21" s="102">
        <v>11.372999999999999</v>
      </c>
      <c r="K21" s="103"/>
      <c r="L21" s="104"/>
      <c r="M21" s="103"/>
      <c r="N21" s="105"/>
      <c r="O21" s="106"/>
      <c r="P21" s="107">
        <v>5095502</v>
      </c>
      <c r="Q21" s="19">
        <f t="shared" si="0"/>
        <v>1.7588602585514831E-4</v>
      </c>
      <c r="R21" s="19"/>
      <c r="S21" s="84">
        <v>5187548</v>
      </c>
    </row>
    <row r="22" spans="2:19" s="85" customFormat="1" ht="18" customHeight="1" thickBot="1">
      <c r="B22" s="77">
        <f t="shared" si="2"/>
        <v>16</v>
      </c>
      <c r="C22" s="108" t="s">
        <v>42</v>
      </c>
      <c r="D22" s="109" t="s">
        <v>43</v>
      </c>
      <c r="E22" s="110">
        <v>39175</v>
      </c>
      <c r="F22" s="111"/>
      <c r="G22" s="112"/>
      <c r="H22" s="102">
        <v>156.56399999999999</v>
      </c>
      <c r="I22" s="55">
        <v>163.215</v>
      </c>
      <c r="J22" s="55">
        <v>163.25800000000001</v>
      </c>
      <c r="P22" s="95">
        <v>77498318</v>
      </c>
      <c r="Q22" s="19">
        <f t="shared" si="0"/>
        <v>2.6345617743471104E-4</v>
      </c>
      <c r="R22" s="19"/>
      <c r="S22" s="84">
        <v>75752757</v>
      </c>
    </row>
    <row r="23" spans="2:19" ht="17.25" customHeight="1" thickTop="1" thickBot="1">
      <c r="B23" s="113">
        <f t="shared" si="2"/>
        <v>17</v>
      </c>
      <c r="C23" s="114" t="s">
        <v>44</v>
      </c>
      <c r="D23" s="115" t="s">
        <v>33</v>
      </c>
      <c r="E23" s="116">
        <v>39084</v>
      </c>
      <c r="F23" s="117"/>
      <c r="G23" s="118"/>
      <c r="H23" s="119">
        <v>11.084</v>
      </c>
      <c r="I23" s="119">
        <v>11.372</v>
      </c>
      <c r="J23" s="119">
        <v>11.375</v>
      </c>
      <c r="K23" s="16"/>
      <c r="L23" s="16"/>
      <c r="M23" s="17"/>
      <c r="N23" s="16"/>
      <c r="O23" s="16"/>
      <c r="P23" s="83">
        <v>731926</v>
      </c>
      <c r="Q23" s="19">
        <f t="shared" si="0"/>
        <v>2.6380583890257771E-4</v>
      </c>
      <c r="R23" s="19"/>
      <c r="S23" s="20">
        <v>728861</v>
      </c>
    </row>
    <row r="24" spans="2:19" ht="18" customHeight="1" thickTop="1" thickBot="1">
      <c r="B24" s="529" t="s">
        <v>45</v>
      </c>
      <c r="C24" s="530"/>
      <c r="D24" s="530"/>
      <c r="E24" s="530"/>
      <c r="F24" s="530"/>
      <c r="G24" s="530"/>
      <c r="H24" s="530"/>
      <c r="I24" s="530"/>
      <c r="J24" s="569"/>
      <c r="K24" s="16"/>
      <c r="L24" s="16"/>
      <c r="M24" s="120"/>
      <c r="N24" s="16"/>
      <c r="O24" s="5"/>
      <c r="P24" s="121"/>
      <c r="Q24" s="19" t="e">
        <f t="shared" si="0"/>
        <v>#DIV/0!</v>
      </c>
      <c r="R24" s="19"/>
      <c r="S24" s="20"/>
    </row>
    <row r="25" spans="2:19" ht="18" customHeight="1" thickTop="1" thickBot="1">
      <c r="B25" s="122">
        <v>18</v>
      </c>
      <c r="C25" s="123" t="s">
        <v>46</v>
      </c>
      <c r="D25" s="72" t="s">
        <v>47</v>
      </c>
      <c r="E25" s="73">
        <v>38740</v>
      </c>
      <c r="F25" s="74"/>
      <c r="G25" s="124"/>
      <c r="H25" s="125">
        <v>1.742</v>
      </c>
      <c r="I25" s="125">
        <v>1.802</v>
      </c>
      <c r="J25" s="125">
        <v>1.804</v>
      </c>
      <c r="K25" s="88" t="s">
        <v>48</v>
      </c>
      <c r="L25" s="16"/>
      <c r="M25" s="17">
        <f>+(J25-I25)/I25</f>
        <v>1.1098779134295236E-3</v>
      </c>
      <c r="N25" s="16"/>
      <c r="O25" s="126" t="s">
        <v>49</v>
      </c>
      <c r="P25" s="127">
        <v>4266944</v>
      </c>
      <c r="Q25" s="19">
        <f t="shared" si="0"/>
        <v>1.1098779134295236E-3</v>
      </c>
      <c r="R25" s="19"/>
      <c r="S25" s="20">
        <v>4256365</v>
      </c>
    </row>
    <row r="26" spans="2:19" ht="18" customHeight="1" thickTop="1" thickBot="1">
      <c r="B26" s="529" t="s">
        <v>50</v>
      </c>
      <c r="C26" s="530"/>
      <c r="D26" s="530"/>
      <c r="E26" s="530"/>
      <c r="F26" s="530"/>
      <c r="G26" s="530"/>
      <c r="H26" s="530"/>
      <c r="I26" s="530"/>
      <c r="J26" s="569"/>
      <c r="K26" s="16"/>
      <c r="L26" s="16"/>
      <c r="M26" s="128"/>
      <c r="N26" s="16"/>
      <c r="O26" s="5"/>
      <c r="P26" s="129"/>
      <c r="Q26" s="19" t="e">
        <f t="shared" si="0"/>
        <v>#DIV/0!</v>
      </c>
      <c r="R26" s="19"/>
      <c r="S26" s="20"/>
    </row>
    <row r="27" spans="2:19" ht="17.25" customHeight="1" thickTop="1" thickBot="1">
      <c r="B27" s="130">
        <v>19</v>
      </c>
      <c r="C27" s="131" t="s">
        <v>51</v>
      </c>
      <c r="D27" s="79" t="s">
        <v>12</v>
      </c>
      <c r="E27" s="91">
        <v>34106</v>
      </c>
      <c r="F27" s="92"/>
      <c r="G27" s="132"/>
      <c r="H27" s="133">
        <v>60.901000000000003</v>
      </c>
      <c r="I27" s="102">
        <v>62.371000000000002</v>
      </c>
      <c r="J27" s="102">
        <v>62.384999999999998</v>
      </c>
      <c r="K27" s="16"/>
      <c r="L27" s="16"/>
      <c r="M27" s="134"/>
      <c r="N27" s="16"/>
      <c r="O27" s="16"/>
      <c r="P27" s="18">
        <v>1457121</v>
      </c>
      <c r="Q27" s="19">
        <f t="shared" si="0"/>
        <v>2.2446329223510596E-4</v>
      </c>
      <c r="R27" s="19"/>
      <c r="S27" s="20">
        <v>1464988</v>
      </c>
    </row>
    <row r="28" spans="2:19" ht="17.25" customHeight="1" thickTop="1" thickBot="1">
      <c r="B28" s="130">
        <v>20</v>
      </c>
      <c r="C28" s="135" t="s">
        <v>52</v>
      </c>
      <c r="D28" s="136" t="s">
        <v>14</v>
      </c>
      <c r="E28" s="137">
        <v>34449</v>
      </c>
      <c r="F28" s="138"/>
      <c r="G28" s="139"/>
      <c r="H28" s="55">
        <v>129.45400000000001</v>
      </c>
      <c r="I28" s="55">
        <v>130.76400000000001</v>
      </c>
      <c r="J28" s="55">
        <v>130.91300000000001</v>
      </c>
      <c r="K28" s="16"/>
      <c r="L28" s="16"/>
      <c r="M28" s="17"/>
      <c r="N28" s="16"/>
      <c r="O28" s="140"/>
      <c r="P28" s="57">
        <v>6236216</v>
      </c>
      <c r="Q28" s="19">
        <f t="shared" si="0"/>
        <v>1.1394573429996092E-3</v>
      </c>
      <c r="R28" s="19"/>
      <c r="S28" s="20">
        <v>6075791</v>
      </c>
    </row>
    <row r="29" spans="2:19" ht="17.25" customHeight="1" thickTop="1" thickBot="1">
      <c r="B29" s="141">
        <v>21</v>
      </c>
      <c r="C29" s="142" t="s">
        <v>53</v>
      </c>
      <c r="D29" s="136" t="s">
        <v>14</v>
      </c>
      <c r="E29" s="143">
        <v>681</v>
      </c>
      <c r="F29" s="144"/>
      <c r="G29" s="145"/>
      <c r="H29" s="146">
        <v>112.13500000000001</v>
      </c>
      <c r="I29" s="146">
        <v>107.464</v>
      </c>
      <c r="J29" s="146">
        <v>107.776</v>
      </c>
      <c r="K29" s="16"/>
      <c r="L29" s="16"/>
      <c r="M29" s="17"/>
      <c r="N29" s="16"/>
      <c r="O29" s="140"/>
      <c r="P29" s="57">
        <v>553647</v>
      </c>
      <c r="Q29" s="19">
        <f t="shared" si="0"/>
        <v>2.9032978485818285E-3</v>
      </c>
      <c r="R29" s="19"/>
      <c r="S29" s="20">
        <v>529382</v>
      </c>
    </row>
    <row r="30" spans="2:19" ht="17.25" customHeight="1" thickTop="1" thickBot="1">
      <c r="B30" s="141">
        <v>22</v>
      </c>
      <c r="C30" s="147" t="s">
        <v>54</v>
      </c>
      <c r="D30" s="148" t="s">
        <v>26</v>
      </c>
      <c r="E30" s="149">
        <v>43878</v>
      </c>
      <c r="F30" s="150"/>
      <c r="G30" s="151"/>
      <c r="H30" s="152" t="s">
        <v>55</v>
      </c>
      <c r="I30" s="152">
        <v>103.578</v>
      </c>
      <c r="J30" s="152">
        <v>103.608</v>
      </c>
      <c r="K30" s="16"/>
      <c r="L30" s="16"/>
      <c r="M30" s="153"/>
      <c r="N30" s="16"/>
      <c r="O30" s="154"/>
      <c r="P30" s="67">
        <v>69689284</v>
      </c>
      <c r="Q30" s="19">
        <f t="shared" si="0"/>
        <v>2.8963679545850599E-4</v>
      </c>
      <c r="R30" s="19"/>
      <c r="S30" s="20">
        <v>68004211</v>
      </c>
    </row>
    <row r="31" spans="2:19" ht="14.25" customHeight="1" thickTop="1" thickBot="1">
      <c r="B31" s="529" t="s">
        <v>56</v>
      </c>
      <c r="C31" s="522"/>
      <c r="D31" s="522"/>
      <c r="E31" s="522"/>
      <c r="F31" s="522"/>
      <c r="G31" s="530"/>
      <c r="H31" s="530"/>
      <c r="I31" s="530"/>
      <c r="J31" s="531"/>
      <c r="K31" s="155"/>
      <c r="L31" s="155"/>
      <c r="M31" s="156"/>
      <c r="N31" s="155"/>
      <c r="O31" s="1"/>
      <c r="P31" s="121"/>
      <c r="Q31" s="19" t="e">
        <f t="shared" si="0"/>
        <v>#DIV/0!</v>
      </c>
      <c r="R31" s="19"/>
      <c r="S31" s="20"/>
    </row>
    <row r="32" spans="2:19" ht="18" customHeight="1" thickTop="1" thickBot="1">
      <c r="B32" s="157">
        <v>23</v>
      </c>
      <c r="C32" s="158" t="s">
        <v>57</v>
      </c>
      <c r="D32" s="159" t="s">
        <v>58</v>
      </c>
      <c r="E32" s="160">
        <v>39540</v>
      </c>
      <c r="F32" s="161"/>
      <c r="G32" s="162"/>
      <c r="H32" s="76">
        <v>136.744</v>
      </c>
      <c r="I32" s="76">
        <v>131.953</v>
      </c>
      <c r="J32" s="76">
        <v>132.46799999999999</v>
      </c>
      <c r="K32" s="16"/>
      <c r="L32" s="16"/>
      <c r="M32" s="17"/>
      <c r="N32" s="16"/>
      <c r="O32" s="56"/>
      <c r="P32" s="163">
        <v>1150358</v>
      </c>
      <c r="Q32" s="19">
        <f t="shared" si="0"/>
        <v>3.9029048221714273E-3</v>
      </c>
      <c r="R32" s="19"/>
      <c r="S32" s="20">
        <v>1074044</v>
      </c>
    </row>
    <row r="33" spans="2:19" s="85" customFormat="1" ht="16.5" customHeight="1" thickTop="1" thickBot="1">
      <c r="B33" s="164">
        <f>B32+1</f>
        <v>24</v>
      </c>
      <c r="C33" s="165" t="s">
        <v>59</v>
      </c>
      <c r="D33" s="159" t="s">
        <v>58</v>
      </c>
      <c r="E33" s="166">
        <v>39540</v>
      </c>
      <c r="F33" s="167"/>
      <c r="G33" s="168"/>
      <c r="H33" s="55">
        <v>510.16500000000002</v>
      </c>
      <c r="I33" s="55">
        <v>506.15800000000002</v>
      </c>
      <c r="J33" s="55">
        <v>507.64800000000002</v>
      </c>
      <c r="K33" s="16"/>
      <c r="L33" s="16"/>
      <c r="M33" s="17"/>
      <c r="N33" s="16"/>
      <c r="O33" s="169"/>
      <c r="P33" s="170">
        <v>1077229</v>
      </c>
      <c r="Q33" s="19">
        <f t="shared" si="0"/>
        <v>2.9437448385682121E-3</v>
      </c>
      <c r="R33" s="19"/>
      <c r="S33" s="84">
        <v>1007985</v>
      </c>
    </row>
    <row r="34" spans="2:19" ht="17.25" customHeight="1" thickTop="1" thickBot="1">
      <c r="B34" s="171">
        <f t="shared" ref="B34:B44" si="3">B33+1</f>
        <v>25</v>
      </c>
      <c r="C34" s="165" t="s">
        <v>60</v>
      </c>
      <c r="D34" s="172" t="s">
        <v>61</v>
      </c>
      <c r="E34" s="166">
        <v>39736</v>
      </c>
      <c r="F34" s="167"/>
      <c r="G34" s="173"/>
      <c r="H34" s="55">
        <v>128.96700000000001</v>
      </c>
      <c r="I34" s="55">
        <v>126.66</v>
      </c>
      <c r="J34" s="55">
        <v>126.816</v>
      </c>
      <c r="K34" s="16"/>
      <c r="L34" s="16"/>
      <c r="M34" s="17"/>
      <c r="N34" s="16"/>
      <c r="O34" s="174"/>
      <c r="P34" s="170">
        <v>750117</v>
      </c>
      <c r="Q34" s="19">
        <f t="shared" si="0"/>
        <v>1.2316437707248218E-3</v>
      </c>
      <c r="R34" s="19"/>
      <c r="S34" s="20">
        <v>706093</v>
      </c>
    </row>
    <row r="35" spans="2:19" s="175" customFormat="1" ht="17.25" customHeight="1" thickTop="1" thickBot="1">
      <c r="B35" s="171">
        <f t="shared" si="3"/>
        <v>26</v>
      </c>
      <c r="C35" s="165" t="s">
        <v>62</v>
      </c>
      <c r="D35" s="172" t="s">
        <v>61</v>
      </c>
      <c r="E35" s="166">
        <v>39736</v>
      </c>
      <c r="F35" s="167"/>
      <c r="G35" s="173"/>
      <c r="H35" s="27">
        <v>135.74100000000001</v>
      </c>
      <c r="I35" s="27">
        <v>120.678</v>
      </c>
      <c r="J35" s="27">
        <v>120.69499999999999</v>
      </c>
      <c r="K35" s="16"/>
      <c r="L35" s="16"/>
      <c r="M35" s="17"/>
      <c r="N35" s="16"/>
      <c r="P35" s="170">
        <v>197216</v>
      </c>
      <c r="Q35" s="19">
        <f t="shared" si="0"/>
        <v>1.4087074694638549E-4</v>
      </c>
      <c r="R35" s="19"/>
      <c r="S35" s="176">
        <v>196965</v>
      </c>
    </row>
    <row r="36" spans="2:19" ht="17.25" customHeight="1" thickTop="1" thickBot="1">
      <c r="B36" s="171">
        <f t="shared" si="3"/>
        <v>27</v>
      </c>
      <c r="C36" s="165" t="s">
        <v>63</v>
      </c>
      <c r="D36" s="177" t="s">
        <v>61</v>
      </c>
      <c r="E36" s="166">
        <v>39736</v>
      </c>
      <c r="F36" s="167"/>
      <c r="G36" s="173"/>
      <c r="H36" s="27">
        <v>130.499</v>
      </c>
      <c r="I36" s="27">
        <v>125.571</v>
      </c>
      <c r="J36" s="27">
        <v>125.59699999999999</v>
      </c>
      <c r="K36" s="16"/>
      <c r="L36" s="16"/>
      <c r="M36" s="17"/>
      <c r="N36" s="16"/>
      <c r="O36" s="174"/>
      <c r="P36" s="170">
        <v>129240</v>
      </c>
      <c r="Q36" s="19">
        <f t="shared" si="0"/>
        <v>2.0705417652161923E-4</v>
      </c>
      <c r="R36" s="19"/>
      <c r="S36" s="20">
        <v>129031</v>
      </c>
    </row>
    <row r="37" spans="2:19" ht="15.75" customHeight="1" thickTop="1" thickBot="1">
      <c r="B37" s="171">
        <f t="shared" si="3"/>
        <v>28</v>
      </c>
      <c r="C37" s="165" t="s">
        <v>64</v>
      </c>
      <c r="D37" s="178" t="s">
        <v>61</v>
      </c>
      <c r="E37" s="179">
        <v>39951</v>
      </c>
      <c r="F37" s="180"/>
      <c r="G37" s="181"/>
      <c r="H37" s="27">
        <v>112.462</v>
      </c>
      <c r="I37" s="27">
        <v>107.369</v>
      </c>
      <c r="J37" s="27">
        <v>107.39</v>
      </c>
      <c r="K37" s="16"/>
      <c r="L37" s="16"/>
      <c r="M37" s="17"/>
      <c r="N37" s="16"/>
      <c r="O37" s="174"/>
      <c r="P37" s="170">
        <v>122210</v>
      </c>
      <c r="Q37" s="19">
        <f t="shared" si="0"/>
        <v>1.9558718065736661E-4</v>
      </c>
      <c r="R37" s="19"/>
      <c r="S37" s="20">
        <v>122079</v>
      </c>
    </row>
    <row r="38" spans="2:19" ht="17.25" customHeight="1" thickTop="1" thickBot="1">
      <c r="B38" s="182">
        <f t="shared" si="3"/>
        <v>29</v>
      </c>
      <c r="C38" s="183" t="s">
        <v>65</v>
      </c>
      <c r="D38" s="184" t="s">
        <v>61</v>
      </c>
      <c r="E38" s="185">
        <v>40109</v>
      </c>
      <c r="F38" s="180"/>
      <c r="G38" s="181"/>
      <c r="H38" s="27">
        <v>109.116</v>
      </c>
      <c r="I38" s="27">
        <v>98.731999999999999</v>
      </c>
      <c r="J38" s="27">
        <v>99.162999999999997</v>
      </c>
      <c r="K38" s="16"/>
      <c r="L38" s="16"/>
      <c r="M38" s="17"/>
      <c r="N38" s="16"/>
      <c r="O38" s="140"/>
      <c r="P38" s="186">
        <v>132581</v>
      </c>
      <c r="Q38" s="19">
        <f t="shared" si="0"/>
        <v>4.3653526718794048E-3</v>
      </c>
      <c r="R38" s="19"/>
      <c r="S38" s="20">
        <v>130255</v>
      </c>
    </row>
    <row r="39" spans="2:19" ht="17.25" customHeight="1" thickTop="1" thickBot="1">
      <c r="B39" s="182">
        <f t="shared" si="3"/>
        <v>30</v>
      </c>
      <c r="C39" s="183" t="s">
        <v>66</v>
      </c>
      <c r="D39" s="184" t="s">
        <v>39</v>
      </c>
      <c r="E39" s="185">
        <v>39657</v>
      </c>
      <c r="F39" s="180"/>
      <c r="G39" s="181"/>
      <c r="H39" s="27">
        <v>179.51</v>
      </c>
      <c r="I39" s="27">
        <v>165.923</v>
      </c>
      <c r="J39" s="27">
        <v>166.47</v>
      </c>
      <c r="K39" s="16"/>
      <c r="L39" s="16"/>
      <c r="M39" s="17"/>
      <c r="N39" s="16"/>
      <c r="O39" s="140"/>
      <c r="P39" s="170">
        <v>528878</v>
      </c>
      <c r="Q39" s="19">
        <f t="shared" si="0"/>
        <v>3.296709919661512E-3</v>
      </c>
      <c r="R39" s="19"/>
      <c r="S39" s="20">
        <v>530374</v>
      </c>
    </row>
    <row r="40" spans="2:19" ht="17.25" customHeight="1" thickTop="1" thickBot="1">
      <c r="B40" s="182">
        <f t="shared" si="3"/>
        <v>31</v>
      </c>
      <c r="C40" s="187" t="s">
        <v>67</v>
      </c>
      <c r="D40" s="184" t="s">
        <v>12</v>
      </c>
      <c r="E40" s="185">
        <v>40427</v>
      </c>
      <c r="F40" s="180"/>
      <c r="G40" s="188"/>
      <c r="H40" s="27">
        <v>96.477999999999994</v>
      </c>
      <c r="I40" s="27">
        <v>92.751000000000005</v>
      </c>
      <c r="J40" s="27">
        <v>93.116</v>
      </c>
      <c r="K40" s="16"/>
      <c r="L40" s="17"/>
      <c r="M40" s="16"/>
      <c r="N40" s="189"/>
      <c r="O40" s="189"/>
      <c r="P40" s="190">
        <v>969894</v>
      </c>
      <c r="Q40" s="19">
        <f t="shared" si="0"/>
        <v>3.9352675442851813E-3</v>
      </c>
      <c r="R40" s="19"/>
      <c r="S40" s="44">
        <v>923189</v>
      </c>
    </row>
    <row r="41" spans="2:19" ht="17.25" customHeight="1" thickTop="1" thickBot="1">
      <c r="B41" s="182">
        <f t="shared" si="3"/>
        <v>32</v>
      </c>
      <c r="C41" s="191" t="s">
        <v>68</v>
      </c>
      <c r="D41" s="192" t="s">
        <v>12</v>
      </c>
      <c r="E41" s="185" t="s">
        <v>69</v>
      </c>
      <c r="F41" s="180"/>
      <c r="G41" s="188"/>
      <c r="H41" s="55">
        <v>118.73099999999999</v>
      </c>
      <c r="I41" s="55">
        <v>121.26300000000001</v>
      </c>
      <c r="J41" s="55">
        <v>121.544</v>
      </c>
      <c r="K41" s="16"/>
      <c r="L41" s="17"/>
      <c r="M41" s="16"/>
      <c r="N41" s="65"/>
      <c r="O41" s="65"/>
      <c r="P41" s="190">
        <v>39860835</v>
      </c>
      <c r="Q41" s="19">
        <f t="shared" si="0"/>
        <v>2.317277322843668E-3</v>
      </c>
      <c r="R41" s="19"/>
      <c r="S41" s="20">
        <v>39007933</v>
      </c>
    </row>
    <row r="42" spans="2:19" s="85" customFormat="1" ht="17.25" customHeight="1" thickTop="1" thickBot="1">
      <c r="B42" s="182">
        <f t="shared" si="3"/>
        <v>33</v>
      </c>
      <c r="C42" s="191" t="s">
        <v>70</v>
      </c>
      <c r="D42" s="192" t="s">
        <v>35</v>
      </c>
      <c r="E42" s="185">
        <v>42003</v>
      </c>
      <c r="F42" s="180"/>
      <c r="G42" s="194"/>
      <c r="H42" s="27">
        <v>169.24700000000001</v>
      </c>
      <c r="I42" s="27">
        <v>161.48099999999999</v>
      </c>
      <c r="J42" s="27">
        <v>162.30000000000001</v>
      </c>
      <c r="K42" s="16"/>
      <c r="L42" s="16"/>
      <c r="M42" s="17"/>
      <c r="N42" s="16"/>
      <c r="O42" s="195"/>
      <c r="P42" s="170">
        <v>651476</v>
      </c>
      <c r="Q42" s="19">
        <f t="shared" si="0"/>
        <v>5.0718041131775056E-3</v>
      </c>
      <c r="R42" s="19"/>
      <c r="S42" s="84">
        <v>610721</v>
      </c>
    </row>
    <row r="43" spans="2:19" s="85" customFormat="1" ht="15" customHeight="1" thickTop="1" thickBot="1">
      <c r="B43" s="182">
        <f t="shared" si="3"/>
        <v>34</v>
      </c>
      <c r="C43" s="183" t="s">
        <v>71</v>
      </c>
      <c r="D43" s="196" t="s">
        <v>35</v>
      </c>
      <c r="E43" s="197" t="s">
        <v>72</v>
      </c>
      <c r="F43" s="180"/>
      <c r="G43" s="198"/>
      <c r="H43" s="27">
        <v>144.65700000000001</v>
      </c>
      <c r="I43" s="27">
        <v>143.72200000000001</v>
      </c>
      <c r="J43" s="27">
        <v>144.44999999999999</v>
      </c>
      <c r="K43" s="16"/>
      <c r="L43" s="16"/>
      <c r="M43" s="17"/>
      <c r="N43" s="16"/>
      <c r="O43" s="195"/>
      <c r="P43" s="170">
        <v>579825</v>
      </c>
      <c r="Q43" s="19">
        <f t="shared" si="0"/>
        <v>5.0653344651478563E-3</v>
      </c>
      <c r="R43" s="19"/>
      <c r="S43" s="84">
        <v>561482</v>
      </c>
    </row>
    <row r="44" spans="2:19" ht="15" customHeight="1" thickTop="1" thickBot="1">
      <c r="B44" s="182">
        <f t="shared" si="3"/>
        <v>35</v>
      </c>
      <c r="C44" s="199" t="s">
        <v>73</v>
      </c>
      <c r="D44" s="200" t="s">
        <v>74</v>
      </c>
      <c r="E44" s="201">
        <v>42356</v>
      </c>
      <c r="F44" s="202"/>
      <c r="G44" s="203"/>
      <c r="H44" s="27">
        <v>103.47799999999999</v>
      </c>
      <c r="I44" s="27">
        <v>93.07</v>
      </c>
      <c r="J44" s="27">
        <v>93.221000000000004</v>
      </c>
      <c r="K44" s="16"/>
      <c r="L44" s="16"/>
      <c r="M44" s="17"/>
      <c r="N44" s="16"/>
      <c r="O44" s="204"/>
      <c r="P44" s="205">
        <v>244517</v>
      </c>
      <c r="Q44" s="19">
        <f t="shared" si="0"/>
        <v>1.6224347265500212E-3</v>
      </c>
      <c r="R44" s="19"/>
      <c r="S44" s="20">
        <v>88324</v>
      </c>
    </row>
    <row r="45" spans="2:19" ht="15" customHeight="1" thickTop="1" thickBot="1">
      <c r="B45" s="182">
        <f>B43+1</f>
        <v>35</v>
      </c>
      <c r="C45" s="206" t="s">
        <v>75</v>
      </c>
      <c r="D45" s="207" t="s">
        <v>12</v>
      </c>
      <c r="E45" s="208">
        <v>39237</v>
      </c>
      <c r="F45" s="209"/>
      <c r="G45" s="210"/>
      <c r="H45" s="27">
        <v>22.654</v>
      </c>
      <c r="I45" s="211">
        <v>21.271000000000001</v>
      </c>
      <c r="J45" s="211">
        <v>21.422999999999998</v>
      </c>
      <c r="K45" s="16"/>
      <c r="L45" s="17"/>
      <c r="M45" s="16"/>
      <c r="N45" s="65"/>
      <c r="O45" s="65"/>
      <c r="P45" s="212">
        <v>43375879</v>
      </c>
      <c r="Q45" s="19">
        <f t="shared" si="0"/>
        <v>7.1458793662732105E-3</v>
      </c>
      <c r="R45" s="19"/>
      <c r="S45" s="20">
        <v>40076461</v>
      </c>
    </row>
    <row r="46" spans="2:19" ht="16.5" customHeight="1" thickTop="1" thickBot="1">
      <c r="B46" s="182">
        <f>B44+1</f>
        <v>36</v>
      </c>
      <c r="C46" s="213" t="s">
        <v>76</v>
      </c>
      <c r="D46" s="214" t="s">
        <v>18</v>
      </c>
      <c r="E46" s="215">
        <v>42388</v>
      </c>
      <c r="F46" s="216"/>
      <c r="G46" s="217"/>
      <c r="H46" s="55">
        <v>92.974999999999994</v>
      </c>
      <c r="I46" s="211">
        <v>88.841999999999999</v>
      </c>
      <c r="J46" s="211">
        <v>89.013000000000005</v>
      </c>
      <c r="K46" s="16"/>
      <c r="L46" s="17"/>
      <c r="M46" s="16"/>
      <c r="N46" s="65"/>
      <c r="O46" s="65"/>
      <c r="P46" s="212">
        <v>338252</v>
      </c>
      <c r="Q46" s="19">
        <f t="shared" si="0"/>
        <v>1.9247653137030513E-3</v>
      </c>
      <c r="R46" s="19"/>
      <c r="S46" s="20">
        <v>337360</v>
      </c>
    </row>
    <row r="47" spans="2:19" ht="16.5" customHeight="1" thickTop="1" thickBot="1">
      <c r="B47" s="529" t="s">
        <v>77</v>
      </c>
      <c r="C47" s="530"/>
      <c r="D47" s="530"/>
      <c r="E47" s="530"/>
      <c r="F47" s="530"/>
      <c r="G47" s="530"/>
      <c r="H47" s="530"/>
      <c r="I47" s="530"/>
      <c r="J47" s="523"/>
      <c r="M47" s="218"/>
      <c r="O47" s="5"/>
      <c r="P47" s="219"/>
      <c r="Q47" s="19" t="e">
        <f t="shared" si="0"/>
        <v>#DIV/0!</v>
      </c>
      <c r="R47" s="19"/>
      <c r="S47" s="20"/>
    </row>
    <row r="48" spans="2:19" ht="17.25" customHeight="1" thickTop="1" thickBot="1">
      <c r="B48" s="157">
        <v>37</v>
      </c>
      <c r="C48" s="220" t="s">
        <v>78</v>
      </c>
      <c r="D48" s="221" t="s">
        <v>58</v>
      </c>
      <c r="E48" s="222">
        <v>38022</v>
      </c>
      <c r="F48" s="223"/>
      <c r="G48" s="224"/>
      <c r="H48" s="225">
        <v>2087.4760000000001</v>
      </c>
      <c r="I48" s="225">
        <v>2110.5219999999999</v>
      </c>
      <c r="J48" s="225">
        <v>2115.6909999999998</v>
      </c>
      <c r="K48" s="226" t="s">
        <v>79</v>
      </c>
      <c r="M48" s="227">
        <f t="shared" ref="M48" si="4">+(J48-I48)/I48</f>
        <v>2.4491571279521697E-3</v>
      </c>
      <c r="O48" s="228" t="s">
        <v>79</v>
      </c>
      <c r="P48" s="95">
        <v>9471949</v>
      </c>
      <c r="Q48" s="19">
        <f t="shared" si="0"/>
        <v>2.4491571279521697E-3</v>
      </c>
      <c r="R48" s="19"/>
      <c r="S48" s="20">
        <v>9383914</v>
      </c>
    </row>
    <row r="49" spans="1:19" ht="17.25" customHeight="1" thickTop="1" thickBot="1">
      <c r="B49" s="157">
        <f>B48+1</f>
        <v>38</v>
      </c>
      <c r="C49" s="183" t="s">
        <v>80</v>
      </c>
      <c r="D49" s="184" t="s">
        <v>43</v>
      </c>
      <c r="E49" s="222">
        <v>39745</v>
      </c>
      <c r="F49" s="223"/>
      <c r="G49" s="229"/>
      <c r="H49" s="27">
        <v>129.316</v>
      </c>
      <c r="I49" s="27">
        <v>121.16800000000001</v>
      </c>
      <c r="J49" s="27">
        <v>122.045</v>
      </c>
      <c r="K49" s="230" t="s">
        <v>81</v>
      </c>
      <c r="M49" s="227" t="e">
        <f>+(#REF!-#REF!)/#REF!</f>
        <v>#REF!</v>
      </c>
      <c r="O49" s="231" t="s">
        <v>81</v>
      </c>
      <c r="P49" s="232">
        <v>61022676</v>
      </c>
      <c r="Q49" s="19">
        <f t="shared" si="0"/>
        <v>7.2378845899907177E-3</v>
      </c>
      <c r="R49" s="19"/>
      <c r="S49" s="20">
        <v>60663580</v>
      </c>
    </row>
    <row r="50" spans="1:19" s="1" customFormat="1" ht="17.25" customHeight="1" thickTop="1" thickBot="1">
      <c r="A50" s="4"/>
      <c r="B50" s="157">
        <f t="shared" ref="B50:B63" si="5">B49+1</f>
        <v>39</v>
      </c>
      <c r="C50" s="183" t="s">
        <v>82</v>
      </c>
      <c r="D50" s="184" t="s">
        <v>61</v>
      </c>
      <c r="E50" s="222">
        <v>39937</v>
      </c>
      <c r="F50" s="223"/>
      <c r="G50" s="224"/>
      <c r="H50" s="27">
        <v>201.273</v>
      </c>
      <c r="I50" s="27">
        <v>188.31800000000001</v>
      </c>
      <c r="J50" s="27">
        <v>192.21799999999999</v>
      </c>
      <c r="K50" s="230" t="s">
        <v>81</v>
      </c>
      <c r="M50" s="227" t="e">
        <f>+(#REF!-#REF!)/#REF!</f>
        <v>#REF!</v>
      </c>
      <c r="O50" s="231" t="s">
        <v>81</v>
      </c>
      <c r="P50" s="232">
        <v>2005415</v>
      </c>
      <c r="Q50" s="19">
        <f t="shared" si="0"/>
        <v>2.0709650697224784E-2</v>
      </c>
      <c r="R50" s="19"/>
      <c r="S50" s="233">
        <v>1825774</v>
      </c>
    </row>
    <row r="51" spans="1:19" s="1" customFormat="1" ht="17.25" customHeight="1" thickTop="1" thickBot="1">
      <c r="A51" s="4"/>
      <c r="B51" s="157">
        <f t="shared" si="5"/>
        <v>40</v>
      </c>
      <c r="C51" s="183" t="s">
        <v>83</v>
      </c>
      <c r="D51" s="184" t="s">
        <v>12</v>
      </c>
      <c r="E51" s="222">
        <v>39888</v>
      </c>
      <c r="F51" s="223"/>
      <c r="G51" s="224"/>
      <c r="H51" s="27">
        <v>17.721</v>
      </c>
      <c r="I51" s="27">
        <v>16.538</v>
      </c>
      <c r="J51" s="27">
        <v>16.797999999999998</v>
      </c>
      <c r="K51" s="230" t="s">
        <v>81</v>
      </c>
      <c r="M51" s="227" t="e">
        <f>+(#REF!-#REF!)/#REF!</f>
        <v>#REF!</v>
      </c>
      <c r="O51" s="231" t="s">
        <v>81</v>
      </c>
      <c r="P51" s="193">
        <v>4782222</v>
      </c>
      <c r="Q51" s="19">
        <f t="shared" si="0"/>
        <v>1.5721368968436209E-2</v>
      </c>
      <c r="R51" s="19"/>
      <c r="S51" s="233">
        <v>4701021</v>
      </c>
    </row>
    <row r="52" spans="1:19" s="1" customFormat="1" ht="17.25" customHeight="1" thickTop="1" thickBot="1">
      <c r="A52" s="4"/>
      <c r="B52" s="157">
        <f t="shared" si="5"/>
        <v>41</v>
      </c>
      <c r="C52" s="234" t="s">
        <v>84</v>
      </c>
      <c r="D52" s="184" t="s">
        <v>47</v>
      </c>
      <c r="E52" s="222">
        <v>38740</v>
      </c>
      <c r="F52" s="223"/>
      <c r="G52" s="224"/>
      <c r="H52" s="102">
        <v>2.7839999999999998</v>
      </c>
      <c r="I52" s="102">
        <v>2.774</v>
      </c>
      <c r="J52" s="102">
        <v>2.8260000000000001</v>
      </c>
      <c r="K52" s="230"/>
      <c r="M52" s="227">
        <f t="shared" ref="M52:M53" si="6">+(J52-I52)/I52</f>
        <v>1.8745493871665481E-2</v>
      </c>
      <c r="O52" s="235" t="s">
        <v>48</v>
      </c>
      <c r="P52" s="232">
        <v>10428094</v>
      </c>
      <c r="Q52" s="19">
        <f t="shared" si="0"/>
        <v>1.8745493871665481E-2</v>
      </c>
      <c r="R52" s="19"/>
      <c r="S52" s="233">
        <v>10024077</v>
      </c>
    </row>
    <row r="53" spans="1:19" s="1" customFormat="1" ht="17.25" customHeight="1" thickTop="1" thickBot="1">
      <c r="A53" s="4" t="s">
        <v>85</v>
      </c>
      <c r="B53" s="157">
        <f t="shared" si="5"/>
        <v>42</v>
      </c>
      <c r="C53" s="234" t="s">
        <v>86</v>
      </c>
      <c r="D53" s="184" t="s">
        <v>47</v>
      </c>
      <c r="E53" s="222">
        <v>38740</v>
      </c>
      <c r="F53" s="223"/>
      <c r="G53" s="224"/>
      <c r="H53" s="27">
        <v>2.4660000000000002</v>
      </c>
      <c r="I53" s="27">
        <v>2.4929999999999999</v>
      </c>
      <c r="J53" s="27">
        <v>2.5289999999999999</v>
      </c>
      <c r="K53" s="236" t="s">
        <v>48</v>
      </c>
      <c r="M53" s="227">
        <f t="shared" si="6"/>
        <v>1.4440433212996403E-2</v>
      </c>
      <c r="O53" s="237" t="s">
        <v>48</v>
      </c>
      <c r="P53" s="238">
        <v>9430613</v>
      </c>
      <c r="Q53" s="19">
        <f t="shared" si="0"/>
        <v>1.4440433212996403E-2</v>
      </c>
      <c r="R53" s="19"/>
      <c r="S53" s="233">
        <v>9137760</v>
      </c>
    </row>
    <row r="54" spans="1:19" s="1" customFormat="1" ht="17.25" customHeight="1" thickTop="1" thickBot="1">
      <c r="A54" s="4"/>
      <c r="B54" s="157">
        <f t="shared" si="5"/>
        <v>43</v>
      </c>
      <c r="C54" s="239" t="s">
        <v>87</v>
      </c>
      <c r="D54" s="240" t="s">
        <v>41</v>
      </c>
      <c r="E54" s="241">
        <v>41984</v>
      </c>
      <c r="F54" s="242"/>
      <c r="G54" s="243"/>
      <c r="H54" s="244">
        <v>75.837000000000003</v>
      </c>
      <c r="I54" s="244">
        <v>66.811999999999998</v>
      </c>
      <c r="J54" s="244">
        <v>68.551000000000002</v>
      </c>
      <c r="K54" s="230" t="s">
        <v>81</v>
      </c>
      <c r="M54" s="227">
        <f>+(J54-I54)/I54</f>
        <v>2.6028258396695269E-2</v>
      </c>
      <c r="O54" s="245" t="s">
        <v>88</v>
      </c>
      <c r="P54" s="246">
        <v>65551</v>
      </c>
      <c r="Q54" s="19">
        <f t="shared" si="0"/>
        <v>2.6028258396695269E-2</v>
      </c>
      <c r="R54" s="19"/>
      <c r="S54" s="233">
        <v>65440</v>
      </c>
    </row>
    <row r="55" spans="1:19" s="1" customFormat="1" ht="17.25" customHeight="1" thickTop="1" thickBot="1">
      <c r="A55" s="4"/>
      <c r="B55" s="157">
        <f t="shared" si="5"/>
        <v>44</v>
      </c>
      <c r="C55" s="247" t="s">
        <v>89</v>
      </c>
      <c r="D55" s="248" t="s">
        <v>47</v>
      </c>
      <c r="E55" s="222">
        <v>40071</v>
      </c>
      <c r="F55" s="223"/>
      <c r="G55" s="249"/>
      <c r="H55" s="27">
        <v>1.1639999999999999</v>
      </c>
      <c r="I55" s="250">
        <v>1.167</v>
      </c>
      <c r="J55" s="250">
        <v>1.2010000000000001</v>
      </c>
      <c r="K55" s="251" t="s">
        <v>90</v>
      </c>
      <c r="M55" s="227" t="e">
        <f>+(#REF!-I55)/I55</f>
        <v>#REF!</v>
      </c>
      <c r="O55" s="252" t="s">
        <v>90</v>
      </c>
      <c r="P55" s="238">
        <v>2268017</v>
      </c>
      <c r="Q55" s="19">
        <f t="shared" si="0"/>
        <v>2.9134532990574148E-2</v>
      </c>
      <c r="R55" s="19"/>
      <c r="S55" s="233">
        <v>2130427</v>
      </c>
    </row>
    <row r="56" spans="1:19" s="1" customFormat="1" ht="17.25" customHeight="1" thickTop="1" thickBot="1">
      <c r="A56" s="4"/>
      <c r="B56" s="157">
        <f t="shared" si="5"/>
        <v>45</v>
      </c>
      <c r="C56" s="247" t="s">
        <v>91</v>
      </c>
      <c r="D56" s="214" t="s">
        <v>26</v>
      </c>
      <c r="E56" s="253">
        <v>42087</v>
      </c>
      <c r="F56" s="223"/>
      <c r="G56" s="249"/>
      <c r="H56" s="211">
        <v>1.226</v>
      </c>
      <c r="I56" s="250">
        <v>1.2589999999999999</v>
      </c>
      <c r="J56" s="250">
        <v>1.2589999999999999</v>
      </c>
      <c r="K56" s="251"/>
      <c r="M56" s="254">
        <f t="shared" ref="M56:M63" si="7">+(J56-I56)/I56</f>
        <v>0</v>
      </c>
      <c r="O56" s="252" t="s">
        <v>90</v>
      </c>
      <c r="P56" s="238">
        <v>767801</v>
      </c>
      <c r="Q56" s="19">
        <f t="shared" si="0"/>
        <v>0</v>
      </c>
      <c r="R56" s="19"/>
      <c r="S56" s="233">
        <v>766125</v>
      </c>
    </row>
    <row r="57" spans="1:19" s="1" customFormat="1" ht="16.5" customHeight="1" thickBot="1">
      <c r="A57" s="4"/>
      <c r="B57" s="157">
        <f t="shared" si="5"/>
        <v>46</v>
      </c>
      <c r="C57" s="255" t="s">
        <v>92</v>
      </c>
      <c r="D57" s="214" t="s">
        <v>26</v>
      </c>
      <c r="E57" s="253">
        <v>42087</v>
      </c>
      <c r="F57" s="223"/>
      <c r="G57" s="249"/>
      <c r="H57" s="55">
        <v>1.1659999999999999</v>
      </c>
      <c r="I57" s="211">
        <v>1.1739999999999999</v>
      </c>
      <c r="J57" s="211">
        <v>1.1930000000000001</v>
      </c>
      <c r="K57" s="251"/>
      <c r="M57" s="254">
        <f t="shared" si="7"/>
        <v>1.6183986371380008E-2</v>
      </c>
      <c r="O57" s="252" t="s">
        <v>90</v>
      </c>
      <c r="P57" s="57">
        <v>709074</v>
      </c>
      <c r="Q57" s="19">
        <f t="shared" si="0"/>
        <v>1.6183986371380008E-2</v>
      </c>
      <c r="R57" s="19"/>
      <c r="S57" s="233">
        <v>686564</v>
      </c>
    </row>
    <row r="58" spans="1:19" s="1" customFormat="1" ht="16.5" customHeight="1" thickBot="1">
      <c r="A58" s="4"/>
      <c r="B58" s="157">
        <f t="shared" si="5"/>
        <v>47</v>
      </c>
      <c r="C58" s="247" t="s">
        <v>93</v>
      </c>
      <c r="D58" s="214" t="s">
        <v>26</v>
      </c>
      <c r="E58" s="253">
        <v>42087</v>
      </c>
      <c r="F58" s="223"/>
      <c r="G58" s="256"/>
      <c r="H58" s="211">
        <v>1.137</v>
      </c>
      <c r="I58" s="55">
        <v>1.133</v>
      </c>
      <c r="J58" s="55">
        <v>1.1579999999999999</v>
      </c>
      <c r="K58" s="251"/>
      <c r="M58" s="254">
        <f t="shared" si="7"/>
        <v>2.2065313327449172E-2</v>
      </c>
      <c r="O58" s="252" t="s">
        <v>90</v>
      </c>
      <c r="P58" s="57">
        <v>685575</v>
      </c>
      <c r="Q58" s="19">
        <f t="shared" si="0"/>
        <v>2.2065313327449172E-2</v>
      </c>
      <c r="R58" s="19"/>
      <c r="S58" s="233">
        <v>658968</v>
      </c>
    </row>
    <row r="59" spans="1:19" s="1" customFormat="1" ht="16.5" customHeight="1" thickBot="1">
      <c r="A59" s="4"/>
      <c r="B59" s="157">
        <f t="shared" si="5"/>
        <v>48</v>
      </c>
      <c r="C59" s="247" t="s">
        <v>94</v>
      </c>
      <c r="D59" s="214" t="s">
        <v>22</v>
      </c>
      <c r="E59" s="253">
        <v>42317</v>
      </c>
      <c r="F59" s="223"/>
      <c r="G59" s="257"/>
      <c r="H59" s="102">
        <v>118.999</v>
      </c>
      <c r="I59" s="102">
        <v>110.91200000000001</v>
      </c>
      <c r="J59" s="102">
        <v>112.166</v>
      </c>
      <c r="K59" s="251"/>
      <c r="M59" s="254">
        <f t="shared" si="7"/>
        <v>1.1306260819388259E-2</v>
      </c>
      <c r="O59" s="258" t="s">
        <v>81</v>
      </c>
      <c r="P59" s="238">
        <v>16223579</v>
      </c>
      <c r="Q59" s="19">
        <f t="shared" si="0"/>
        <v>1.1306260819388259E-2</v>
      </c>
      <c r="R59" s="19"/>
      <c r="S59" s="233">
        <v>15790655</v>
      </c>
    </row>
    <row r="60" spans="1:19" s="1" customFormat="1" ht="16.5" customHeight="1" thickBot="1">
      <c r="A60" s="4"/>
      <c r="B60" s="157">
        <f t="shared" si="5"/>
        <v>49</v>
      </c>
      <c r="C60" s="259" t="s">
        <v>95</v>
      </c>
      <c r="D60" s="260" t="s">
        <v>37</v>
      </c>
      <c r="E60" s="261">
        <v>39503</v>
      </c>
      <c r="F60" s="262"/>
      <c r="G60" s="263"/>
      <c r="H60" s="55">
        <v>131.708</v>
      </c>
      <c r="I60" s="264">
        <v>130.51499999999999</v>
      </c>
      <c r="J60" s="264">
        <v>131.20500000000001</v>
      </c>
      <c r="K60" s="251"/>
      <c r="M60" s="254">
        <f t="shared" si="7"/>
        <v>5.2867486495807086E-3</v>
      </c>
      <c r="O60" s="258" t="s">
        <v>81</v>
      </c>
      <c r="P60" s="238">
        <v>99322</v>
      </c>
      <c r="Q60" s="19">
        <f t="shared" si="0"/>
        <v>5.2867486495807086E-3</v>
      </c>
      <c r="R60" s="19"/>
      <c r="S60" s="233">
        <v>102487</v>
      </c>
    </row>
    <row r="61" spans="1:19" s="1" customFormat="1" ht="16.5" customHeight="1" thickBot="1">
      <c r="A61" s="4"/>
      <c r="B61" s="157">
        <f t="shared" si="5"/>
        <v>50</v>
      </c>
      <c r="C61" s="259" t="s">
        <v>96</v>
      </c>
      <c r="D61" s="260" t="s">
        <v>97</v>
      </c>
      <c r="E61" s="265">
        <v>42842</v>
      </c>
      <c r="F61" s="209"/>
      <c r="G61" s="266"/>
      <c r="H61" s="27">
        <v>1133.3009999999999</v>
      </c>
      <c r="I61" s="27">
        <v>1104.02</v>
      </c>
      <c r="J61" s="27">
        <v>1118.232</v>
      </c>
      <c r="K61" s="251"/>
      <c r="M61" s="254" t="e">
        <f>+(I61-#REF!)/#REF!</f>
        <v>#REF!</v>
      </c>
      <c r="O61" s="228" t="s">
        <v>79</v>
      </c>
      <c r="P61" s="238">
        <v>5591158</v>
      </c>
      <c r="Q61" s="19">
        <f t="shared" si="0"/>
        <v>1.2872955200086945E-2</v>
      </c>
      <c r="R61" s="19"/>
      <c r="S61" s="233">
        <v>5399518</v>
      </c>
    </row>
    <row r="62" spans="1:19" s="1" customFormat="1" ht="16.5" customHeight="1" thickBot="1">
      <c r="A62" s="4"/>
      <c r="B62" s="157">
        <f t="shared" si="5"/>
        <v>51</v>
      </c>
      <c r="C62" s="259" t="s">
        <v>98</v>
      </c>
      <c r="D62" s="260" t="s">
        <v>22</v>
      </c>
      <c r="E62" s="265">
        <v>42874</v>
      </c>
      <c r="F62" s="209"/>
      <c r="G62" s="266"/>
      <c r="H62" s="55">
        <v>11.951000000000001</v>
      </c>
      <c r="I62" s="264">
        <v>12.313000000000001</v>
      </c>
      <c r="J62" s="264">
        <v>12.579000000000001</v>
      </c>
      <c r="K62" s="251"/>
      <c r="M62" s="254">
        <f t="shared" ref="M62" si="8">+(J62-I62)/I62</f>
        <v>2.1603183627060828E-2</v>
      </c>
      <c r="O62" s="258" t="s">
        <v>81</v>
      </c>
      <c r="P62" s="267">
        <v>6454529</v>
      </c>
      <c r="Q62" s="19">
        <f t="shared" si="0"/>
        <v>2.1603183627060828E-2</v>
      </c>
      <c r="R62" s="19"/>
      <c r="S62" s="233">
        <v>6192757</v>
      </c>
    </row>
    <row r="63" spans="1:19" s="1" customFormat="1" ht="16.5" customHeight="1" thickBot="1">
      <c r="A63" s="4"/>
      <c r="B63" s="157">
        <f t="shared" si="5"/>
        <v>52</v>
      </c>
      <c r="C63" s="268" t="s">
        <v>99</v>
      </c>
      <c r="D63" s="269" t="s">
        <v>14</v>
      </c>
      <c r="E63" s="270">
        <v>43045</v>
      </c>
      <c r="F63" s="271"/>
      <c r="G63" s="272"/>
      <c r="H63" s="273">
        <v>10.127000000000001</v>
      </c>
      <c r="I63" s="274">
        <v>9.4629999999999992</v>
      </c>
      <c r="J63" s="274">
        <v>9.6679999999999993</v>
      </c>
      <c r="K63" s="275"/>
      <c r="L63" s="276"/>
      <c r="M63" s="277">
        <f t="shared" si="7"/>
        <v>2.1663320300116251E-2</v>
      </c>
      <c r="N63" s="276"/>
      <c r="O63" s="278" t="s">
        <v>81</v>
      </c>
      <c r="P63" s="267">
        <v>25662011</v>
      </c>
      <c r="Q63" s="19">
        <f t="shared" si="0"/>
        <v>2.1663320300116251E-2</v>
      </c>
      <c r="R63" s="19"/>
      <c r="S63" s="233">
        <v>24226799</v>
      </c>
    </row>
    <row r="64" spans="1:19" s="1" customFormat="1" ht="16.5" customHeight="1" thickTop="1" thickBot="1">
      <c r="A64" s="4"/>
      <c r="B64" s="529" t="s">
        <v>100</v>
      </c>
      <c r="C64" s="530"/>
      <c r="D64" s="530"/>
      <c r="E64" s="530"/>
      <c r="F64" s="530"/>
      <c r="G64" s="530"/>
      <c r="H64" s="530"/>
      <c r="I64" s="530"/>
      <c r="J64" s="532"/>
      <c r="K64" s="251"/>
      <c r="M64" s="254"/>
      <c r="O64" s="279"/>
      <c r="P64" s="280"/>
      <c r="Q64" s="19" t="e">
        <f t="shared" si="0"/>
        <v>#DIV/0!</v>
      </c>
      <c r="R64" s="19"/>
      <c r="S64" s="233"/>
    </row>
    <row r="65" spans="1:19" s="1" customFormat="1" ht="16.5" customHeight="1" thickTop="1" thickBot="1">
      <c r="A65" s="4"/>
      <c r="B65" s="281">
        <v>53</v>
      </c>
      <c r="C65" s="282" t="s">
        <v>101</v>
      </c>
      <c r="D65" s="283" t="s">
        <v>16</v>
      </c>
      <c r="E65" s="284">
        <v>36626</v>
      </c>
      <c r="F65" s="285"/>
      <c r="G65" s="286"/>
      <c r="H65" s="287">
        <v>93.956000000000003</v>
      </c>
      <c r="I65" s="288">
        <v>83.872</v>
      </c>
      <c r="J65" s="288">
        <v>84.138000000000005</v>
      </c>
      <c r="K65" s="16"/>
      <c r="L65" s="16"/>
      <c r="M65" s="17"/>
      <c r="N65" s="16"/>
      <c r="O65" s="140"/>
      <c r="P65" s="289">
        <v>1274447</v>
      </c>
      <c r="Q65" s="19">
        <f t="shared" si="0"/>
        <v>3.1714994276994153E-3</v>
      </c>
      <c r="R65" s="19"/>
      <c r="S65" s="233">
        <v>1219718</v>
      </c>
    </row>
    <row r="66" spans="1:19" s="1" customFormat="1" ht="13.5" customHeight="1" thickTop="1" thickBot="1">
      <c r="A66" s="4"/>
      <c r="B66" s="533" t="s">
        <v>102</v>
      </c>
      <c r="C66" s="534"/>
      <c r="D66" s="534"/>
      <c r="E66" s="534"/>
      <c r="F66" s="534"/>
      <c r="G66" s="534"/>
      <c r="H66" s="534"/>
      <c r="I66" s="534"/>
      <c r="J66" s="535"/>
      <c r="M66" s="2"/>
      <c r="O66" s="5"/>
      <c r="P66" s="290"/>
      <c r="Q66" s="19" t="e">
        <f t="shared" si="0"/>
        <v>#DIV/0!</v>
      </c>
      <c r="R66" s="19"/>
    </row>
    <row r="67" spans="1:19" s="1" customFormat="1" ht="14.25" customHeight="1" thickTop="1" thickBot="1">
      <c r="A67" s="4"/>
      <c r="B67" s="536" t="s">
        <v>0</v>
      </c>
      <c r="C67" s="537"/>
      <c r="D67" s="542" t="s">
        <v>1</v>
      </c>
      <c r="E67" s="545" t="s">
        <v>2</v>
      </c>
      <c r="F67" s="548" t="s">
        <v>103</v>
      </c>
      <c r="G67" s="549"/>
      <c r="H67" s="550" t="s">
        <v>3</v>
      </c>
      <c r="I67" s="553" t="s">
        <v>4</v>
      </c>
      <c r="J67" s="556" t="s">
        <v>5</v>
      </c>
      <c r="O67" s="5"/>
      <c r="P67" s="291"/>
      <c r="Q67" s="19" t="e">
        <f t="shared" si="0"/>
        <v>#VALUE!</v>
      </c>
      <c r="R67" s="19"/>
    </row>
    <row r="68" spans="1:19" s="1" customFormat="1" ht="13.5" customHeight="1">
      <c r="A68" s="4"/>
      <c r="B68" s="538"/>
      <c r="C68" s="539"/>
      <c r="D68" s="543"/>
      <c r="E68" s="546"/>
      <c r="F68" s="559" t="s">
        <v>104</v>
      </c>
      <c r="G68" s="559" t="s">
        <v>105</v>
      </c>
      <c r="H68" s="551"/>
      <c r="I68" s="554"/>
      <c r="J68" s="557"/>
      <c r="O68" s="5"/>
      <c r="P68" s="291"/>
      <c r="Q68" s="19" t="e">
        <f t="shared" si="0"/>
        <v>#DIV/0!</v>
      </c>
      <c r="R68" s="19"/>
    </row>
    <row r="69" spans="1:19" s="1" customFormat="1" ht="16.5" customHeight="1" thickBot="1">
      <c r="A69" s="4"/>
      <c r="B69" s="540"/>
      <c r="C69" s="541"/>
      <c r="D69" s="544"/>
      <c r="E69" s="547"/>
      <c r="F69" s="560"/>
      <c r="G69" s="560"/>
      <c r="H69" s="552"/>
      <c r="I69" s="555"/>
      <c r="J69" s="558"/>
      <c r="O69" s="5"/>
      <c r="P69" s="8"/>
      <c r="Q69" s="19" t="e">
        <f t="shared" si="0"/>
        <v>#DIV/0!</v>
      </c>
      <c r="R69" s="19"/>
    </row>
    <row r="70" spans="1:19" s="1" customFormat="1" ht="12" customHeight="1" thickTop="1" thickBot="1">
      <c r="A70" s="4"/>
      <c r="B70" s="561" t="s">
        <v>106</v>
      </c>
      <c r="C70" s="527"/>
      <c r="D70" s="527"/>
      <c r="E70" s="527"/>
      <c r="F70" s="527"/>
      <c r="G70" s="527"/>
      <c r="H70" s="527"/>
      <c r="I70" s="527"/>
      <c r="J70" s="528"/>
      <c r="O70" s="5" t="s">
        <v>107</v>
      </c>
      <c r="P70" s="8"/>
      <c r="Q70" s="19" t="e">
        <f t="shared" si="0"/>
        <v>#DIV/0!</v>
      </c>
      <c r="R70" s="19"/>
    </row>
    <row r="71" spans="1:19" s="1" customFormat="1" ht="17.25" customHeight="1" thickTop="1" thickBot="1">
      <c r="A71" s="4"/>
      <c r="B71" s="292">
        <v>54</v>
      </c>
      <c r="C71" s="293" t="s">
        <v>108</v>
      </c>
      <c r="D71" s="214" t="s">
        <v>33</v>
      </c>
      <c r="E71" s="294">
        <v>36831</v>
      </c>
      <c r="F71" s="295">
        <v>43942</v>
      </c>
      <c r="G71" s="296">
        <v>5.2709999999999999</v>
      </c>
      <c r="H71" s="297">
        <v>109.69499999999999</v>
      </c>
      <c r="I71" s="297">
        <v>107.46299999999999</v>
      </c>
      <c r="J71" s="297">
        <v>107.498</v>
      </c>
      <c r="K71" s="16"/>
      <c r="L71" s="17"/>
      <c r="M71" s="16"/>
      <c r="N71" s="298"/>
      <c r="O71" s="298"/>
      <c r="P71" s="238">
        <v>69024183</v>
      </c>
      <c r="Q71" s="19">
        <f t="shared" ref="Q71:Q134" si="9">+(J71-I71)/I71</f>
        <v>3.2569349450518599E-4</v>
      </c>
      <c r="R71" s="19"/>
      <c r="S71" s="233">
        <v>70199625</v>
      </c>
    </row>
    <row r="72" spans="1:19" s="1" customFormat="1" ht="16.5" customHeight="1" thickTop="1" thickBot="1">
      <c r="A72" s="4"/>
      <c r="B72" s="299">
        <f>B71+1</f>
        <v>55</v>
      </c>
      <c r="C72" s="300" t="s">
        <v>109</v>
      </c>
      <c r="D72" s="301" t="s">
        <v>26</v>
      </c>
      <c r="E72" s="294">
        <v>101.60599999999999</v>
      </c>
      <c r="F72" s="294">
        <v>43980</v>
      </c>
      <c r="G72" s="302">
        <v>5.8380000000000001</v>
      </c>
      <c r="H72" s="303">
        <v>102.952</v>
      </c>
      <c r="I72" s="303">
        <v>99.313999999999993</v>
      </c>
      <c r="J72" s="303">
        <v>99.337999999999994</v>
      </c>
      <c r="K72" s="16"/>
      <c r="L72" s="17"/>
      <c r="M72" s="16"/>
      <c r="N72" s="304"/>
      <c r="O72" s="304"/>
      <c r="P72" s="51">
        <v>79152423</v>
      </c>
      <c r="Q72" s="19">
        <f t="shared" si="9"/>
        <v>2.4165777231811137E-4</v>
      </c>
      <c r="R72" s="19"/>
      <c r="S72" s="233">
        <v>69116312</v>
      </c>
    </row>
    <row r="73" spans="1:19" s="1" customFormat="1" ht="16.5" customHeight="1" thickTop="1" thickBot="1">
      <c r="A73" s="4"/>
      <c r="B73" s="299">
        <f t="shared" ref="B73:B91" si="10">B72+1</f>
        <v>56</v>
      </c>
      <c r="C73" s="305" t="s">
        <v>110</v>
      </c>
      <c r="D73" s="301" t="s">
        <v>26</v>
      </c>
      <c r="E73" s="294">
        <v>38847</v>
      </c>
      <c r="F73" s="294">
        <v>43980</v>
      </c>
      <c r="G73" s="302">
        <v>3.9489999999999998</v>
      </c>
      <c r="H73" s="303">
        <v>106.235</v>
      </c>
      <c r="I73" s="303">
        <v>105.744</v>
      </c>
      <c r="J73" s="303">
        <v>105.77200000000001</v>
      </c>
      <c r="K73" s="16"/>
      <c r="L73" s="17"/>
      <c r="M73" s="16"/>
      <c r="N73" s="304"/>
      <c r="O73" s="304"/>
      <c r="P73" s="51">
        <v>47703177</v>
      </c>
      <c r="Q73" s="19">
        <f t="shared" si="9"/>
        <v>2.6479043728254838E-4</v>
      </c>
      <c r="R73" s="19"/>
      <c r="S73" s="233">
        <v>49643718</v>
      </c>
    </row>
    <row r="74" spans="1:19" s="1" customFormat="1" ht="16.5" customHeight="1" thickTop="1" thickBot="1">
      <c r="A74" s="4"/>
      <c r="B74" s="299">
        <f t="shared" si="10"/>
        <v>57</v>
      </c>
      <c r="C74" s="306" t="s">
        <v>111</v>
      </c>
      <c r="D74" s="301" t="s">
        <v>112</v>
      </c>
      <c r="E74" s="294">
        <v>36831</v>
      </c>
      <c r="F74" s="294">
        <v>43969</v>
      </c>
      <c r="G74" s="302">
        <v>5.4980000000000002</v>
      </c>
      <c r="H74" s="303">
        <v>104.788</v>
      </c>
      <c r="I74" s="303">
        <v>102.91200000000001</v>
      </c>
      <c r="J74" s="303">
        <v>102.94</v>
      </c>
      <c r="K74" s="16"/>
      <c r="L74" s="17"/>
      <c r="M74" s="16"/>
      <c r="N74" s="307"/>
      <c r="O74" s="307"/>
      <c r="P74" s="51">
        <v>140432211</v>
      </c>
      <c r="Q74" s="19">
        <f t="shared" si="9"/>
        <v>2.7207711442777896E-4</v>
      </c>
      <c r="R74" s="19"/>
      <c r="S74" s="233">
        <v>134295438</v>
      </c>
    </row>
    <row r="75" spans="1:19" s="1" customFormat="1" ht="16.5" customHeight="1" thickTop="1" thickBot="1">
      <c r="A75" s="4"/>
      <c r="B75" s="299">
        <f t="shared" si="10"/>
        <v>58</v>
      </c>
      <c r="C75" s="305" t="s">
        <v>113</v>
      </c>
      <c r="D75" s="301" t="s">
        <v>114</v>
      </c>
      <c r="E75" s="294">
        <v>39209</v>
      </c>
      <c r="F75" s="294">
        <v>43980</v>
      </c>
      <c r="G75" s="302">
        <v>6.5570000000000004</v>
      </c>
      <c r="H75" s="303">
        <v>106.654</v>
      </c>
      <c r="I75" s="303">
        <v>104.473</v>
      </c>
      <c r="J75" s="303">
        <v>104.51</v>
      </c>
      <c r="K75" s="16"/>
      <c r="L75" s="17"/>
      <c r="M75" s="16"/>
      <c r="N75" s="65"/>
      <c r="O75" s="65"/>
      <c r="P75" s="51">
        <v>113545121</v>
      </c>
      <c r="Q75" s="19">
        <f t="shared" si="9"/>
        <v>3.5415849071057729E-4</v>
      </c>
      <c r="R75" s="19"/>
      <c r="S75" s="233">
        <v>115129839</v>
      </c>
    </row>
    <row r="76" spans="1:19" s="1" customFormat="1" ht="17.25" customHeight="1" thickTop="1" thickBot="1">
      <c r="A76" s="4"/>
      <c r="B76" s="299">
        <f t="shared" si="10"/>
        <v>59</v>
      </c>
      <c r="C76" s="305" t="s">
        <v>115</v>
      </c>
      <c r="D76" s="308" t="s">
        <v>58</v>
      </c>
      <c r="E76" s="294">
        <v>37865</v>
      </c>
      <c r="F76" s="294">
        <v>43980</v>
      </c>
      <c r="G76" s="302">
        <v>4.9260000000000002</v>
      </c>
      <c r="H76" s="303">
        <v>108.65</v>
      </c>
      <c r="I76" s="303">
        <v>107.464</v>
      </c>
      <c r="J76" s="303">
        <v>107.49299999999999</v>
      </c>
      <c r="K76" s="16"/>
      <c r="L76" s="17"/>
      <c r="M76" s="16"/>
      <c r="N76" s="50"/>
      <c r="O76" s="50"/>
      <c r="P76" s="51">
        <v>42870553</v>
      </c>
      <c r="Q76" s="19">
        <f t="shared" si="9"/>
        <v>2.698578128489202E-4</v>
      </c>
      <c r="R76" s="19"/>
      <c r="S76" s="233">
        <v>55212944</v>
      </c>
    </row>
    <row r="77" spans="1:19" s="1" customFormat="1" ht="16.5" customHeight="1" thickTop="1" thickBot="1">
      <c r="A77" s="4"/>
      <c r="B77" s="299">
        <f t="shared" si="10"/>
        <v>60</v>
      </c>
      <c r="C77" s="300" t="s">
        <v>116</v>
      </c>
      <c r="D77" s="301" t="s">
        <v>43</v>
      </c>
      <c r="E77" s="294">
        <v>35436</v>
      </c>
      <c r="F77" s="294">
        <v>43980</v>
      </c>
      <c r="G77" s="302">
        <v>5.5039999999999996</v>
      </c>
      <c r="H77" s="303">
        <v>106.238</v>
      </c>
      <c r="I77" s="303">
        <v>104.238</v>
      </c>
      <c r="J77" s="303">
        <v>104.265</v>
      </c>
      <c r="K77" s="16"/>
      <c r="L77" s="17"/>
      <c r="M77" s="16"/>
      <c r="N77" s="65"/>
      <c r="O77" s="65"/>
      <c r="P77" s="51">
        <v>301520461</v>
      </c>
      <c r="Q77" s="19">
        <f t="shared" si="9"/>
        <v>2.5902262130893749E-4</v>
      </c>
      <c r="R77" s="19"/>
      <c r="S77" s="233">
        <v>304307990</v>
      </c>
    </row>
    <row r="78" spans="1:19" s="1" customFormat="1" ht="16.5" customHeight="1" thickTop="1" thickBot="1">
      <c r="A78" s="4"/>
      <c r="B78" s="299">
        <f t="shared" si="10"/>
        <v>61</v>
      </c>
      <c r="C78" s="300" t="s">
        <v>117</v>
      </c>
      <c r="D78" s="301" t="s">
        <v>14</v>
      </c>
      <c r="E78" s="294">
        <v>35464</v>
      </c>
      <c r="F78" s="294">
        <v>43945</v>
      </c>
      <c r="G78" s="302">
        <v>5.0330000000000004</v>
      </c>
      <c r="H78" s="303">
        <v>103.34099999999999</v>
      </c>
      <c r="I78" s="303">
        <v>101.491</v>
      </c>
      <c r="J78" s="303">
        <v>101.51600000000001</v>
      </c>
      <c r="K78" s="16"/>
      <c r="L78" s="17"/>
      <c r="M78" s="16"/>
      <c r="N78" s="298"/>
      <c r="O78" s="298"/>
      <c r="P78" s="309">
        <v>166237708</v>
      </c>
      <c r="Q78" s="19">
        <f t="shared" si="9"/>
        <v>2.4632726054532605E-4</v>
      </c>
      <c r="R78" s="19"/>
      <c r="S78" s="233">
        <v>164158915</v>
      </c>
    </row>
    <row r="79" spans="1:19" s="1" customFormat="1" ht="15" customHeight="1" thickTop="1" thickBot="1">
      <c r="A79" s="4"/>
      <c r="B79" s="299">
        <f t="shared" si="10"/>
        <v>62</v>
      </c>
      <c r="C79" s="300" t="s">
        <v>118</v>
      </c>
      <c r="D79" s="301" t="s">
        <v>37</v>
      </c>
      <c r="E79" s="294">
        <v>37207</v>
      </c>
      <c r="F79" s="294">
        <v>43980</v>
      </c>
      <c r="G79" s="302">
        <v>3.1190000000000002</v>
      </c>
      <c r="H79" s="303">
        <v>103.51</v>
      </c>
      <c r="I79" s="303">
        <v>102.264</v>
      </c>
      <c r="J79" s="303">
        <v>102.277</v>
      </c>
      <c r="K79" s="16"/>
      <c r="L79" s="17"/>
      <c r="M79" s="16"/>
      <c r="N79" s="298"/>
      <c r="O79" s="298"/>
      <c r="P79" s="309">
        <v>2401662</v>
      </c>
      <c r="Q79" s="19">
        <f t="shared" si="9"/>
        <v>1.2712195885165092E-4</v>
      </c>
      <c r="R79" s="19"/>
      <c r="S79" s="233">
        <v>2276397</v>
      </c>
    </row>
    <row r="80" spans="1:19" s="1" customFormat="1" ht="16.5" customHeight="1" thickTop="1" thickBot="1">
      <c r="A80" s="4"/>
      <c r="B80" s="299">
        <f t="shared" si="10"/>
        <v>63</v>
      </c>
      <c r="C80" s="300" t="s">
        <v>119</v>
      </c>
      <c r="D80" s="301" t="s">
        <v>120</v>
      </c>
      <c r="E80" s="294">
        <v>37242</v>
      </c>
      <c r="F80" s="294">
        <v>43927</v>
      </c>
      <c r="G80" s="302">
        <v>6.19</v>
      </c>
      <c r="H80" s="303">
        <v>107.33799999999999</v>
      </c>
      <c r="I80" s="303">
        <v>105.105</v>
      </c>
      <c r="J80" s="303">
        <v>105.13</v>
      </c>
      <c r="K80" s="16"/>
      <c r="L80" s="17"/>
      <c r="M80" s="16"/>
      <c r="N80" s="42"/>
      <c r="O80" s="42"/>
      <c r="P80" s="43">
        <v>23024458</v>
      </c>
      <c r="Q80" s="19">
        <f t="shared" si="9"/>
        <v>2.3785738071444243E-4</v>
      </c>
      <c r="R80" s="19"/>
      <c r="S80" s="310">
        <v>23321234</v>
      </c>
    </row>
    <row r="81" spans="1:19" s="1" customFormat="1" ht="17.25" customHeight="1" thickTop="1" thickBot="1">
      <c r="A81" s="4"/>
      <c r="B81" s="299">
        <f t="shared" si="10"/>
        <v>64</v>
      </c>
      <c r="C81" s="305" t="s">
        <v>121</v>
      </c>
      <c r="D81" s="301" t="s">
        <v>122</v>
      </c>
      <c r="E81" s="294">
        <v>36075</v>
      </c>
      <c r="F81" s="294">
        <v>43980</v>
      </c>
      <c r="G81" s="302">
        <v>6.6070000000000002</v>
      </c>
      <c r="H81" s="303">
        <v>109.277</v>
      </c>
      <c r="I81" s="303">
        <v>106.974</v>
      </c>
      <c r="J81" s="303">
        <v>107.009</v>
      </c>
      <c r="K81" s="16"/>
      <c r="L81" s="17"/>
      <c r="M81" s="16"/>
      <c r="N81" s="50"/>
      <c r="O81" s="50"/>
      <c r="P81" s="267">
        <v>70953750</v>
      </c>
      <c r="Q81" s="19">
        <f t="shared" si="9"/>
        <v>3.2718230598086068E-4</v>
      </c>
      <c r="R81" s="19"/>
      <c r="S81" s="233">
        <v>67845156</v>
      </c>
    </row>
    <row r="82" spans="1:19" s="1" customFormat="1" ht="16.5" customHeight="1" thickTop="1" thickBot="1">
      <c r="A82" s="4"/>
      <c r="B82" s="299">
        <f t="shared" si="10"/>
        <v>65</v>
      </c>
      <c r="C82" s="305" t="s">
        <v>123</v>
      </c>
      <c r="D82" s="301" t="s">
        <v>22</v>
      </c>
      <c r="E82" s="294">
        <v>37396</v>
      </c>
      <c r="F82" s="294">
        <v>43980</v>
      </c>
      <c r="G82" s="302">
        <v>4.3250000000000002</v>
      </c>
      <c r="H82" s="303">
        <v>105.949</v>
      </c>
      <c r="I82" s="303">
        <v>104.15300000000001</v>
      </c>
      <c r="J82" s="303">
        <v>104.175</v>
      </c>
      <c r="K82" s="8"/>
      <c r="L82" s="311"/>
      <c r="M82" s="8"/>
      <c r="N82" s="312"/>
      <c r="O82" s="312"/>
      <c r="P82" s="309">
        <v>99629837</v>
      </c>
      <c r="Q82" s="19">
        <f t="shared" si="9"/>
        <v>2.112277130758726E-4</v>
      </c>
      <c r="R82" s="19"/>
      <c r="S82" s="233">
        <v>98114975</v>
      </c>
    </row>
    <row r="83" spans="1:19" ht="16.5" customHeight="1" thickTop="1" thickBot="1">
      <c r="B83" s="299">
        <f t="shared" si="10"/>
        <v>66</v>
      </c>
      <c r="C83" s="305" t="s">
        <v>124</v>
      </c>
      <c r="D83" s="301" t="s">
        <v>61</v>
      </c>
      <c r="E83" s="215">
        <v>40211</v>
      </c>
      <c r="F83" s="313">
        <v>43981</v>
      </c>
      <c r="G83" s="314">
        <v>3.8940000000000001</v>
      </c>
      <c r="H83" s="303">
        <v>104.849</v>
      </c>
      <c r="I83" s="303">
        <v>103.42700000000001</v>
      </c>
      <c r="J83" s="303">
        <v>103.449</v>
      </c>
      <c r="K83" s="16"/>
      <c r="L83" s="17"/>
      <c r="M83" s="16"/>
      <c r="N83" s="65"/>
      <c r="O83" s="65"/>
      <c r="P83" s="193">
        <v>13748654</v>
      </c>
      <c r="Q83" s="19">
        <f t="shared" si="9"/>
        <v>2.1271041410841809E-4</v>
      </c>
      <c r="R83" s="19"/>
      <c r="S83" s="20">
        <v>13907716</v>
      </c>
    </row>
    <row r="84" spans="1:19" ht="16.5" customHeight="1" thickTop="1" thickBot="1">
      <c r="B84" s="299">
        <f t="shared" si="10"/>
        <v>67</v>
      </c>
      <c r="C84" s="300" t="s">
        <v>125</v>
      </c>
      <c r="D84" s="315" t="s">
        <v>126</v>
      </c>
      <c r="E84" s="294">
        <v>33910</v>
      </c>
      <c r="F84" s="294">
        <v>43994</v>
      </c>
      <c r="G84" s="302">
        <v>5.1539999999999999</v>
      </c>
      <c r="H84" s="303">
        <v>104.91</v>
      </c>
      <c r="I84" s="303">
        <v>103.087</v>
      </c>
      <c r="J84" s="303">
        <v>103.11499999999999</v>
      </c>
      <c r="K84" s="16"/>
      <c r="L84" s="17"/>
      <c r="M84" s="16"/>
      <c r="N84" s="189"/>
      <c r="O84" s="189"/>
      <c r="P84" s="193">
        <v>487785010</v>
      </c>
      <c r="Q84" s="19">
        <f t="shared" si="9"/>
        <v>2.7161523761474858E-4</v>
      </c>
      <c r="R84" s="19"/>
      <c r="S84" s="20">
        <v>509250427</v>
      </c>
    </row>
    <row r="85" spans="1:19" ht="14.25" customHeight="1" thickTop="1" thickBot="1">
      <c r="B85" s="299">
        <f t="shared" si="10"/>
        <v>68</v>
      </c>
      <c r="C85" s="305" t="s">
        <v>127</v>
      </c>
      <c r="D85" s="316" t="s">
        <v>128</v>
      </c>
      <c r="E85" s="294">
        <v>36815</v>
      </c>
      <c r="F85" s="294">
        <v>43980</v>
      </c>
      <c r="G85" s="302">
        <v>4.6020000000000003</v>
      </c>
      <c r="H85" s="303">
        <v>105.102</v>
      </c>
      <c r="I85" s="303">
        <v>103.07</v>
      </c>
      <c r="J85" s="303">
        <v>103.093</v>
      </c>
      <c r="K85" s="16"/>
      <c r="L85" s="17"/>
      <c r="M85" s="16"/>
      <c r="N85" s="50"/>
      <c r="O85" s="50"/>
      <c r="P85" s="193">
        <v>7423298</v>
      </c>
      <c r="Q85" s="19">
        <f t="shared" si="9"/>
        <v>2.2314931599893613E-4</v>
      </c>
      <c r="R85" s="19"/>
      <c r="S85" s="20">
        <v>6761587</v>
      </c>
    </row>
    <row r="86" spans="1:19" s="85" customFormat="1" ht="16.5" customHeight="1" thickTop="1" thickBot="1">
      <c r="A86" s="317"/>
      <c r="B86" s="299">
        <f t="shared" si="10"/>
        <v>69</v>
      </c>
      <c r="C86" s="318" t="s">
        <v>129</v>
      </c>
      <c r="D86" s="301" t="s">
        <v>28</v>
      </c>
      <c r="E86" s="319">
        <v>35744</v>
      </c>
      <c r="F86" s="294">
        <v>43980</v>
      </c>
      <c r="G86" s="302">
        <v>5.87</v>
      </c>
      <c r="H86" s="303">
        <v>104.538</v>
      </c>
      <c r="I86" s="303">
        <v>102.26</v>
      </c>
      <c r="J86" s="303">
        <v>102.289</v>
      </c>
      <c r="K86" s="16"/>
      <c r="L86" s="17"/>
      <c r="M86" s="16"/>
      <c r="N86" s="189"/>
      <c r="O86" s="189"/>
      <c r="P86" s="190">
        <v>97385146</v>
      </c>
      <c r="Q86" s="19">
        <f t="shared" si="9"/>
        <v>2.835908468609071E-4</v>
      </c>
      <c r="R86" s="19"/>
      <c r="S86" s="320">
        <v>92459590</v>
      </c>
    </row>
    <row r="87" spans="1:19" ht="16.5" customHeight="1" thickTop="1" thickBot="1">
      <c r="B87" s="299">
        <f t="shared" si="10"/>
        <v>70</v>
      </c>
      <c r="C87" s="321" t="s">
        <v>130</v>
      </c>
      <c r="D87" s="214" t="s">
        <v>74</v>
      </c>
      <c r="E87" s="294">
        <v>39604</v>
      </c>
      <c r="F87" s="313">
        <v>43981</v>
      </c>
      <c r="G87" s="296">
        <v>3.8159999999999998</v>
      </c>
      <c r="H87" s="322">
        <v>106.5</v>
      </c>
      <c r="I87" s="322">
        <v>105.366</v>
      </c>
      <c r="J87" s="322">
        <v>105.386</v>
      </c>
      <c r="K87" s="16"/>
      <c r="L87" s="17"/>
      <c r="M87" s="16"/>
      <c r="N87" s="65"/>
      <c r="O87" s="189"/>
      <c r="P87" s="193">
        <v>1898318</v>
      </c>
      <c r="Q87" s="19">
        <f t="shared" si="9"/>
        <v>1.8981455118345596E-4</v>
      </c>
      <c r="R87" s="19"/>
      <c r="S87" s="20">
        <v>2093001</v>
      </c>
    </row>
    <row r="88" spans="1:19" ht="16.5" customHeight="1" thickTop="1" thickBot="1">
      <c r="B88" s="299">
        <f t="shared" si="10"/>
        <v>71</v>
      </c>
      <c r="C88" s="300" t="s">
        <v>131</v>
      </c>
      <c r="D88" s="214" t="s">
        <v>18</v>
      </c>
      <c r="E88" s="294">
        <v>35481</v>
      </c>
      <c r="F88" s="294">
        <v>43969</v>
      </c>
      <c r="G88" s="302">
        <v>5.93</v>
      </c>
      <c r="H88" s="303">
        <v>104.751</v>
      </c>
      <c r="I88" s="303">
        <v>102.437</v>
      </c>
      <c r="J88" s="303">
        <v>102.46599999999999</v>
      </c>
      <c r="K88" s="16"/>
      <c r="L88" s="17"/>
      <c r="M88" s="16"/>
      <c r="N88" s="50"/>
      <c r="O88" s="50"/>
      <c r="P88" s="323">
        <v>238352533</v>
      </c>
      <c r="Q88" s="19">
        <f t="shared" si="9"/>
        <v>2.8310083270689654E-4</v>
      </c>
      <c r="R88" s="19"/>
      <c r="S88" s="44">
        <v>238396418</v>
      </c>
    </row>
    <row r="89" spans="1:19" ht="16.5" customHeight="1" thickTop="1" thickBot="1">
      <c r="B89" s="299">
        <f t="shared" si="10"/>
        <v>72</v>
      </c>
      <c r="C89" s="305" t="s">
        <v>132</v>
      </c>
      <c r="D89" s="301" t="s">
        <v>39</v>
      </c>
      <c r="E89" s="294">
        <v>39706</v>
      </c>
      <c r="F89" s="313">
        <v>43980</v>
      </c>
      <c r="G89" s="302">
        <v>5.4509999999999996</v>
      </c>
      <c r="H89" s="303">
        <v>104.017</v>
      </c>
      <c r="I89" s="303">
        <v>101.99</v>
      </c>
      <c r="J89" s="303">
        <v>102.008</v>
      </c>
      <c r="K89" s="16"/>
      <c r="L89" s="17"/>
      <c r="M89" s="16"/>
      <c r="N89" s="50"/>
      <c r="O89" s="50"/>
      <c r="P89" s="323">
        <v>7445228</v>
      </c>
      <c r="Q89" s="19">
        <f t="shared" si="9"/>
        <v>1.764878909697096E-4</v>
      </c>
      <c r="R89" s="19"/>
      <c r="S89" s="44">
        <v>6546711</v>
      </c>
    </row>
    <row r="90" spans="1:19" ht="16.5" customHeight="1" thickTop="1" thickBot="1">
      <c r="B90" s="299">
        <f t="shared" si="10"/>
        <v>73</v>
      </c>
      <c r="C90" s="324" t="s">
        <v>133</v>
      </c>
      <c r="D90" s="325" t="s">
        <v>12</v>
      </c>
      <c r="E90" s="294">
        <v>38565</v>
      </c>
      <c r="F90" s="294">
        <v>43980</v>
      </c>
      <c r="G90" s="326">
        <v>4.1909999999999998</v>
      </c>
      <c r="H90" s="327">
        <v>106.872</v>
      </c>
      <c r="I90" s="327">
        <v>105.46899999999999</v>
      </c>
      <c r="J90" s="327">
        <v>105.496</v>
      </c>
      <c r="K90" s="16"/>
      <c r="L90" s="17"/>
      <c r="M90" s="16"/>
      <c r="N90" s="65"/>
      <c r="O90" s="65"/>
      <c r="P90" s="323">
        <v>29014557</v>
      </c>
      <c r="Q90" s="19">
        <f t="shared" si="9"/>
        <v>2.5599939318663329E-4</v>
      </c>
      <c r="R90" s="19"/>
      <c r="S90" s="44">
        <v>23283570</v>
      </c>
    </row>
    <row r="91" spans="1:19" ht="16.5" customHeight="1" thickTop="1" thickBot="1">
      <c r="B91" s="299">
        <f t="shared" si="10"/>
        <v>74</v>
      </c>
      <c r="C91" s="328" t="s">
        <v>134</v>
      </c>
      <c r="D91" s="325" t="s">
        <v>16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101.66800000000001</v>
      </c>
      <c r="J91" s="332">
        <v>101.69</v>
      </c>
      <c r="K91" s="16"/>
      <c r="L91" s="17"/>
      <c r="M91" s="16"/>
      <c r="N91" s="50"/>
      <c r="O91" s="50"/>
      <c r="P91" s="323">
        <v>83766164</v>
      </c>
      <c r="Q91" s="19">
        <f t="shared" si="9"/>
        <v>2.163906047132958E-4</v>
      </c>
      <c r="R91" s="19"/>
      <c r="S91" s="44">
        <v>82490530</v>
      </c>
    </row>
    <row r="92" spans="1:19" ht="13.5" customHeight="1" thickTop="1" thickBot="1">
      <c r="A92" s="4" t="s">
        <v>85</v>
      </c>
      <c r="B92" s="561" t="s">
        <v>135</v>
      </c>
      <c r="C92" s="527"/>
      <c r="D92" s="527"/>
      <c r="E92" s="527"/>
      <c r="F92" s="527"/>
      <c r="G92" s="527"/>
      <c r="H92" s="527"/>
      <c r="I92" s="527"/>
      <c r="J92" s="562"/>
      <c r="K92" s="16"/>
      <c r="L92" s="16"/>
      <c r="M92" s="17"/>
      <c r="N92" s="16"/>
      <c r="O92" s="154"/>
      <c r="P92" s="333"/>
      <c r="Q92" s="19" t="e">
        <f t="shared" si="9"/>
        <v>#DIV/0!</v>
      </c>
      <c r="R92" s="19"/>
      <c r="S92" s="20"/>
    </row>
    <row r="93" spans="1:19" ht="16.5" customHeight="1" thickTop="1" thickBot="1">
      <c r="A93" s="4" t="s">
        <v>85</v>
      </c>
      <c r="B93" s="334">
        <v>75</v>
      </c>
      <c r="C93" s="335" t="s">
        <v>136</v>
      </c>
      <c r="D93" s="308" t="s">
        <v>58</v>
      </c>
      <c r="E93" s="336">
        <v>39762</v>
      </c>
      <c r="F93" s="319">
        <v>43966</v>
      </c>
      <c r="G93" s="302">
        <v>3.7890000000000001</v>
      </c>
      <c r="H93" s="337">
        <v>105.166</v>
      </c>
      <c r="I93" s="337">
        <v>105.602</v>
      </c>
      <c r="J93" s="337">
        <v>105.627</v>
      </c>
      <c r="L93" s="227"/>
      <c r="M93" s="1"/>
      <c r="N93" s="338"/>
      <c r="O93" s="338"/>
      <c r="P93" s="339">
        <v>2327613</v>
      </c>
      <c r="Q93" s="19">
        <f t="shared" si="9"/>
        <v>2.3673794056922664E-4</v>
      </c>
      <c r="R93" s="19"/>
      <c r="S93" s="44">
        <v>2213361</v>
      </c>
    </row>
    <row r="94" spans="1:19" ht="16.5" customHeight="1" thickTop="1" thickBot="1">
      <c r="B94" s="334">
        <f t="shared" ref="B94:B95" si="11">B93+1</f>
        <v>76</v>
      </c>
      <c r="C94" s="340" t="s">
        <v>137</v>
      </c>
      <c r="D94" s="341" t="s">
        <v>138</v>
      </c>
      <c r="E94" s="342">
        <v>40543</v>
      </c>
      <c r="F94" s="343">
        <v>43980</v>
      </c>
      <c r="G94" s="331">
        <v>5.8769999999999998</v>
      </c>
      <c r="H94" s="303">
        <v>105.649</v>
      </c>
      <c r="I94" s="303">
        <v>103.587</v>
      </c>
      <c r="J94" s="303">
        <v>103.608</v>
      </c>
      <c r="K94" s="16"/>
      <c r="L94" s="17"/>
      <c r="M94" s="16"/>
      <c r="N94" s="50"/>
      <c r="O94" s="50"/>
      <c r="P94" s="193">
        <v>6534492</v>
      </c>
      <c r="Q94" s="19">
        <f t="shared" si="9"/>
        <v>2.0272814156217282E-4</v>
      </c>
      <c r="R94" s="19"/>
      <c r="S94" s="20">
        <v>6968507</v>
      </c>
    </row>
    <row r="95" spans="1:19" ht="16.5" customHeight="1" thickTop="1" thickBot="1">
      <c r="B95" s="344">
        <f t="shared" si="11"/>
        <v>77</v>
      </c>
      <c r="C95" s="345" t="s">
        <v>139</v>
      </c>
      <c r="D95" s="346" t="s">
        <v>18</v>
      </c>
      <c r="E95" s="347">
        <v>42024</v>
      </c>
      <c r="F95" s="348">
        <v>43980</v>
      </c>
      <c r="G95" s="349">
        <v>4.827</v>
      </c>
      <c r="H95" s="332">
        <v>106.572</v>
      </c>
      <c r="I95" s="350">
        <v>105.294</v>
      </c>
      <c r="J95" s="350">
        <v>105.31699999999999</v>
      </c>
      <c r="K95" s="16"/>
      <c r="L95" s="17"/>
      <c r="M95" s="16"/>
      <c r="N95" s="50"/>
      <c r="O95" s="50"/>
      <c r="P95" s="193">
        <v>3777643</v>
      </c>
      <c r="Q95" s="19">
        <f t="shared" si="9"/>
        <v>2.1843599825247532E-4</v>
      </c>
      <c r="R95" s="19"/>
      <c r="S95" s="20">
        <v>3507637</v>
      </c>
    </row>
    <row r="96" spans="1:19" s="1" customFormat="1" ht="16.5" customHeight="1" thickTop="1" thickBot="1">
      <c r="A96" s="4"/>
      <c r="B96" s="521" t="s">
        <v>140</v>
      </c>
      <c r="C96" s="522"/>
      <c r="D96" s="522"/>
      <c r="E96" s="522"/>
      <c r="F96" s="522"/>
      <c r="G96" s="522"/>
      <c r="H96" s="522"/>
      <c r="I96" s="522"/>
      <c r="J96" s="523"/>
      <c r="K96" s="16"/>
      <c r="L96" s="351"/>
      <c r="M96" s="16"/>
      <c r="N96" s="69"/>
      <c r="O96" s="352"/>
      <c r="P96" s="193"/>
      <c r="Q96" s="19" t="e">
        <f t="shared" si="9"/>
        <v>#DIV/0!</v>
      </c>
      <c r="R96" s="19"/>
      <c r="S96" s="233"/>
    </row>
    <row r="97" spans="1:19" s="1" customFormat="1" ht="16.5" customHeight="1" thickTop="1" thickBot="1">
      <c r="A97" s="4"/>
      <c r="B97" s="353">
        <v>78</v>
      </c>
      <c r="C97" s="354" t="s">
        <v>141</v>
      </c>
      <c r="D97" s="355" t="s">
        <v>138</v>
      </c>
      <c r="E97" s="356">
        <v>43350</v>
      </c>
      <c r="F97" s="348">
        <v>43980</v>
      </c>
      <c r="G97" s="357">
        <v>8.5890000000000004</v>
      </c>
      <c r="H97" s="358">
        <v>110.621</v>
      </c>
      <c r="I97" s="358">
        <v>108.29900000000001</v>
      </c>
      <c r="J97" s="358">
        <v>108.44</v>
      </c>
      <c r="K97" s="16"/>
      <c r="L97" s="17"/>
      <c r="M97" s="16"/>
      <c r="N97" s="359"/>
      <c r="O97" s="360" t="s">
        <v>79</v>
      </c>
      <c r="P97" s="95">
        <v>9553509</v>
      </c>
      <c r="Q97" s="19">
        <f t="shared" si="9"/>
        <v>1.3019510798806186E-3</v>
      </c>
      <c r="R97" s="19"/>
      <c r="S97" s="233">
        <v>9459367</v>
      </c>
    </row>
    <row r="98" spans="1:19" s="1" customFormat="1" ht="15" customHeight="1" thickTop="1" thickBot="1">
      <c r="A98" s="361"/>
      <c r="B98" s="520" t="s">
        <v>142</v>
      </c>
      <c r="C98" s="520"/>
      <c r="D98" s="520"/>
      <c r="E98" s="520"/>
      <c r="F98" s="520"/>
      <c r="G98" s="520"/>
      <c r="H98" s="520"/>
      <c r="I98" s="520"/>
      <c r="J98" s="520"/>
      <c r="K98" s="520"/>
      <c r="L98" s="16"/>
      <c r="M98" s="121"/>
      <c r="N98" s="16"/>
      <c r="O98" s="362"/>
      <c r="P98" s="363"/>
      <c r="Q98" s="19" t="e">
        <f t="shared" si="9"/>
        <v>#DIV/0!</v>
      </c>
      <c r="R98" s="19"/>
      <c r="S98" s="233"/>
    </row>
    <row r="99" spans="1:19" s="1" customFormat="1" ht="16.5" customHeight="1" thickTop="1" thickBot="1">
      <c r="A99" s="4"/>
      <c r="B99" s="364">
        <v>79</v>
      </c>
      <c r="C99" s="365" t="s">
        <v>143</v>
      </c>
      <c r="D99" s="366" t="s">
        <v>33</v>
      </c>
      <c r="E99" s="367">
        <v>34561</v>
      </c>
      <c r="F99" s="368">
        <v>43942</v>
      </c>
      <c r="G99" s="369">
        <v>1.3979999999999999</v>
      </c>
      <c r="H99" s="297">
        <v>62.747999999999998</v>
      </c>
      <c r="I99" s="297">
        <v>58.488999999999997</v>
      </c>
      <c r="J99" s="297">
        <v>58.735999999999997</v>
      </c>
      <c r="K99" s="16"/>
      <c r="L99" s="16"/>
      <c r="M99" s="17"/>
      <c r="N99" s="16"/>
      <c r="O99" s="140"/>
      <c r="P99" s="57">
        <v>5397532</v>
      </c>
      <c r="Q99" s="19">
        <f t="shared" si="9"/>
        <v>4.2230162936620543E-3</v>
      </c>
      <c r="R99" s="19"/>
      <c r="S99" s="233">
        <v>5281455</v>
      </c>
    </row>
    <row r="100" spans="1:19" s="1" customFormat="1" ht="16.5" customHeight="1" thickTop="1" thickBot="1">
      <c r="A100" s="4"/>
      <c r="B100" s="370">
        <f>B99+1</f>
        <v>80</v>
      </c>
      <c r="C100" s="305" t="s">
        <v>144</v>
      </c>
      <c r="D100" s="371" t="s">
        <v>43</v>
      </c>
      <c r="E100" s="372">
        <v>105.764</v>
      </c>
      <c r="F100" s="294">
        <v>43980</v>
      </c>
      <c r="G100" s="302">
        <v>1.4319999999999999</v>
      </c>
      <c r="H100" s="303">
        <v>96.337000000000003</v>
      </c>
      <c r="I100" s="303">
        <v>89.721999999999994</v>
      </c>
      <c r="J100" s="303">
        <v>90.114000000000004</v>
      </c>
      <c r="K100" s="16"/>
      <c r="L100" s="16"/>
      <c r="M100" s="17"/>
      <c r="N100" s="16"/>
      <c r="O100" s="373"/>
      <c r="P100" s="57">
        <v>2100399</v>
      </c>
      <c r="Q100" s="19">
        <f t="shared" si="9"/>
        <v>4.3690510688572494E-3</v>
      </c>
      <c r="R100" s="19"/>
      <c r="S100" s="233">
        <v>2006796</v>
      </c>
    </row>
    <row r="101" spans="1:19" s="1" customFormat="1" ht="16.5" customHeight="1" thickTop="1" thickBot="1">
      <c r="A101" s="4"/>
      <c r="B101" s="370">
        <f t="shared" ref="B101:B105" si="12">B100+1</f>
        <v>81</v>
      </c>
      <c r="C101" s="305" t="s">
        <v>145</v>
      </c>
      <c r="D101" s="371" t="s">
        <v>120</v>
      </c>
      <c r="E101" s="372">
        <v>36367</v>
      </c>
      <c r="F101" s="294">
        <v>43927</v>
      </c>
      <c r="G101" s="302">
        <v>0.76100000000000001</v>
      </c>
      <c r="H101" s="303">
        <v>18.466000000000001</v>
      </c>
      <c r="I101" s="303">
        <v>18.434000000000001</v>
      </c>
      <c r="J101" s="303">
        <v>18.460999999999999</v>
      </c>
      <c r="K101" s="303"/>
      <c r="L101" s="303"/>
      <c r="M101" s="303"/>
      <c r="N101" s="374"/>
      <c r="O101" s="375"/>
      <c r="P101" s="376">
        <v>1045904</v>
      </c>
      <c r="Q101" s="19">
        <f t="shared" si="9"/>
        <v>1.4646848215253048E-3</v>
      </c>
      <c r="R101" s="19"/>
      <c r="S101" s="233">
        <v>1035282</v>
      </c>
    </row>
    <row r="102" spans="1:19" s="1" customFormat="1" ht="16.5" customHeight="1" thickTop="1" thickBot="1">
      <c r="A102" s="4"/>
      <c r="B102" s="377">
        <f t="shared" si="12"/>
        <v>82</v>
      </c>
      <c r="C102" s="305" t="s">
        <v>146</v>
      </c>
      <c r="D102" s="371" t="s">
        <v>126</v>
      </c>
      <c r="E102" s="372">
        <v>36857</v>
      </c>
      <c r="F102" s="294">
        <v>43994</v>
      </c>
      <c r="G102" s="302">
        <v>11.048999999999999</v>
      </c>
      <c r="H102" s="303">
        <v>302.99400000000003</v>
      </c>
      <c r="I102" s="303">
        <v>275.61200000000002</v>
      </c>
      <c r="J102" s="303">
        <v>276.93400000000003</v>
      </c>
      <c r="K102" s="16"/>
      <c r="L102" s="16"/>
      <c r="M102" s="17"/>
      <c r="N102" s="16"/>
      <c r="O102" s="56"/>
      <c r="P102" s="57">
        <v>13425744</v>
      </c>
      <c r="Q102" s="19">
        <f t="shared" si="9"/>
        <v>4.7965981161923379E-3</v>
      </c>
      <c r="R102" s="19"/>
      <c r="S102" s="233">
        <v>13379988</v>
      </c>
    </row>
    <row r="103" spans="1:19" s="1" customFormat="1" ht="14.25" customHeight="1" thickTop="1" thickBot="1">
      <c r="A103" s="4"/>
      <c r="B103" s="370">
        <f t="shared" si="12"/>
        <v>83</v>
      </c>
      <c r="C103" s="305" t="s">
        <v>147</v>
      </c>
      <c r="D103" s="301" t="s">
        <v>74</v>
      </c>
      <c r="E103" s="372">
        <v>38777</v>
      </c>
      <c r="F103" s="294">
        <v>43980</v>
      </c>
      <c r="G103" s="302">
        <v>40.290999999999997</v>
      </c>
      <c r="H103" s="322">
        <v>2323.9780000000001</v>
      </c>
      <c r="I103" s="303">
        <v>2117.7959999999998</v>
      </c>
      <c r="J103" s="303">
        <v>2121.8980000000001</v>
      </c>
      <c r="K103" s="57"/>
      <c r="M103" s="17"/>
      <c r="N103" s="16"/>
      <c r="O103" s="56"/>
      <c r="P103" s="57">
        <v>2287406</v>
      </c>
      <c r="Q103" s="19">
        <f t="shared" si="9"/>
        <v>1.9369193255631405E-3</v>
      </c>
      <c r="R103" s="19"/>
      <c r="S103" s="233">
        <v>2249753</v>
      </c>
    </row>
    <row r="104" spans="1:19" s="1" customFormat="1" ht="17.25" customHeight="1" thickTop="1" thickBot="1">
      <c r="A104" s="4"/>
      <c r="B104" s="370">
        <f t="shared" si="12"/>
        <v>84</v>
      </c>
      <c r="C104" s="305" t="s">
        <v>148</v>
      </c>
      <c r="D104" s="214" t="s">
        <v>18</v>
      </c>
      <c r="E104" s="372">
        <v>34423</v>
      </c>
      <c r="F104" s="294">
        <v>43964</v>
      </c>
      <c r="G104" s="302">
        <v>3.0910000000000002</v>
      </c>
      <c r="H104" s="303">
        <v>74.849999999999994</v>
      </c>
      <c r="I104" s="303">
        <v>72.897999999999996</v>
      </c>
      <c r="J104" s="303">
        <v>73.215999999999994</v>
      </c>
      <c r="K104" s="16"/>
      <c r="L104" s="16"/>
      <c r="M104" s="17"/>
      <c r="N104" s="16"/>
      <c r="O104" s="140"/>
      <c r="P104" s="57">
        <v>1252659</v>
      </c>
      <c r="Q104" s="19">
        <f t="shared" si="9"/>
        <v>4.3622595955993011E-3</v>
      </c>
      <c r="R104" s="19"/>
      <c r="S104" s="233">
        <v>1230568</v>
      </c>
    </row>
    <row r="105" spans="1:19" s="1" customFormat="1" ht="16.5" customHeight="1" thickTop="1" thickBot="1">
      <c r="A105" s="4"/>
      <c r="B105" s="370">
        <f t="shared" si="12"/>
        <v>85</v>
      </c>
      <c r="C105" s="305" t="s">
        <v>149</v>
      </c>
      <c r="D105" s="214" t="s">
        <v>18</v>
      </c>
      <c r="E105" s="372">
        <v>34731</v>
      </c>
      <c r="F105" s="294">
        <v>43963</v>
      </c>
      <c r="G105" s="302">
        <v>2.2879999999999998</v>
      </c>
      <c r="H105" s="303">
        <v>57.241999999999997</v>
      </c>
      <c r="I105" s="303">
        <v>55.868000000000002</v>
      </c>
      <c r="J105" s="303">
        <v>55.923999999999999</v>
      </c>
      <c r="K105" s="16"/>
      <c r="L105" s="16"/>
      <c r="M105" s="17"/>
      <c r="N105" s="16"/>
      <c r="O105" s="140"/>
      <c r="P105" s="57">
        <v>1137956</v>
      </c>
      <c r="Q105" s="19">
        <f t="shared" si="9"/>
        <v>1.0023627121070627E-3</v>
      </c>
      <c r="R105" s="19"/>
      <c r="S105" s="233">
        <v>1131852</v>
      </c>
    </row>
    <row r="106" spans="1:19" s="1" customFormat="1" ht="16.5" customHeight="1" thickTop="1" thickBot="1">
      <c r="A106" s="4"/>
      <c r="B106" s="378">
        <f>B105+1</f>
        <v>86</v>
      </c>
      <c r="C106" s="379" t="s">
        <v>150</v>
      </c>
      <c r="D106" s="380" t="s">
        <v>16</v>
      </c>
      <c r="E106" s="381">
        <v>36297</v>
      </c>
      <c r="F106" s="330">
        <v>43962</v>
      </c>
      <c r="G106" s="382">
        <v>0.76100000000000001</v>
      </c>
      <c r="H106" s="332">
        <v>113.30200000000001</v>
      </c>
      <c r="I106" s="332">
        <v>106.76900000000001</v>
      </c>
      <c r="J106" s="332">
        <v>106.97799999999999</v>
      </c>
      <c r="K106" s="383"/>
      <c r="L106" s="383"/>
      <c r="M106" s="17"/>
      <c r="N106" s="383"/>
      <c r="O106" s="338"/>
      <c r="P106" s="376">
        <v>1002277</v>
      </c>
      <c r="Q106" s="19">
        <f t="shared" si="9"/>
        <v>1.9574970262902992E-3</v>
      </c>
      <c r="R106" s="19"/>
      <c r="S106" s="233">
        <v>970704</v>
      </c>
    </row>
    <row r="107" spans="1:19" s="1" customFormat="1" ht="18" customHeight="1" thickTop="1" thickBot="1">
      <c r="A107" s="4"/>
      <c r="B107" s="521" t="s">
        <v>151</v>
      </c>
      <c r="C107" s="522"/>
      <c r="D107" s="522"/>
      <c r="E107" s="522"/>
      <c r="F107" s="522"/>
      <c r="G107" s="522"/>
      <c r="H107" s="522"/>
      <c r="I107" s="522"/>
      <c r="J107" s="523"/>
      <c r="M107" s="218"/>
      <c r="O107" s="5"/>
      <c r="P107" s="69"/>
      <c r="Q107" s="19" t="e">
        <f t="shared" si="9"/>
        <v>#DIV/0!</v>
      </c>
      <c r="R107" s="19"/>
    </row>
    <row r="108" spans="1:19" s="1" customFormat="1" ht="16.5" customHeight="1" thickTop="1" thickBot="1">
      <c r="A108" s="4"/>
      <c r="B108" s="384">
        <f>B106+1</f>
        <v>87</v>
      </c>
      <c r="C108" s="385" t="s">
        <v>152</v>
      </c>
      <c r="D108" s="386" t="s">
        <v>33</v>
      </c>
      <c r="E108" s="387">
        <v>1867429</v>
      </c>
      <c r="F108" s="294">
        <v>43956</v>
      </c>
      <c r="G108" s="388">
        <v>0.32300000000000001</v>
      </c>
      <c r="H108" s="389">
        <v>11.494</v>
      </c>
      <c r="I108" s="389">
        <v>11.409000000000001</v>
      </c>
      <c r="J108" s="389">
        <v>11.438000000000001</v>
      </c>
      <c r="K108" s="16"/>
      <c r="L108" s="17"/>
      <c r="M108" s="16"/>
      <c r="N108" s="88"/>
      <c r="O108" s="140"/>
      <c r="P108" s="170">
        <v>390284</v>
      </c>
      <c r="Q108" s="19">
        <f t="shared" si="9"/>
        <v>2.5418529231308541E-3</v>
      </c>
      <c r="R108" s="19"/>
      <c r="S108" s="233">
        <v>376567</v>
      </c>
    </row>
    <row r="109" spans="1:19" s="1" customFormat="1" ht="17.25" customHeight="1" thickTop="1" thickBot="1">
      <c r="A109" s="390"/>
      <c r="B109" s="384">
        <f>B108+1</f>
        <v>88</v>
      </c>
      <c r="C109" s="385" t="s">
        <v>153</v>
      </c>
      <c r="D109" s="386" t="s">
        <v>33</v>
      </c>
      <c r="E109" s="387">
        <v>39084</v>
      </c>
      <c r="F109" s="294">
        <v>43956</v>
      </c>
      <c r="G109" s="388">
        <v>0.28899999999999998</v>
      </c>
      <c r="H109" s="389">
        <v>13.7</v>
      </c>
      <c r="I109" s="389">
        <v>12.968</v>
      </c>
      <c r="J109" s="389">
        <v>13.007999999999999</v>
      </c>
      <c r="K109" s="16"/>
      <c r="L109" s="17"/>
      <c r="M109" s="16"/>
      <c r="N109" s="88"/>
      <c r="O109" s="140"/>
      <c r="P109" s="170">
        <v>1830439</v>
      </c>
      <c r="Q109" s="19">
        <f t="shared" si="9"/>
        <v>3.0845157310301625E-3</v>
      </c>
      <c r="R109" s="19"/>
      <c r="S109" s="233">
        <v>1403190</v>
      </c>
    </row>
    <row r="110" spans="1:19" s="1" customFormat="1" ht="16.5" customHeight="1" thickTop="1" thickBot="1">
      <c r="A110" s="4"/>
      <c r="B110" s="384">
        <f t="shared" ref="B110:B121" si="13">B109+1</f>
        <v>89</v>
      </c>
      <c r="C110" s="391" t="s">
        <v>154</v>
      </c>
      <c r="D110" s="392" t="s">
        <v>112</v>
      </c>
      <c r="E110" s="387">
        <v>39994</v>
      </c>
      <c r="F110" s="294">
        <v>43969</v>
      </c>
      <c r="G110" s="388">
        <v>0.39700000000000002</v>
      </c>
      <c r="H110" s="389">
        <v>16.225000000000001</v>
      </c>
      <c r="I110" s="389">
        <v>14.724</v>
      </c>
      <c r="J110" s="389">
        <v>14.807</v>
      </c>
      <c r="K110" s="16"/>
      <c r="L110" s="17"/>
      <c r="M110" s="16"/>
      <c r="N110" s="88"/>
      <c r="O110" s="393"/>
      <c r="P110" s="170">
        <v>46435495</v>
      </c>
      <c r="Q110" s="19">
        <f t="shared" si="9"/>
        <v>5.6370551480576054E-3</v>
      </c>
      <c r="R110" s="19"/>
      <c r="S110" s="233">
        <v>44771959</v>
      </c>
    </row>
    <row r="111" spans="1:19" s="1" customFormat="1" ht="15.75" customHeight="1" thickTop="1" thickBot="1">
      <c r="A111" s="4"/>
      <c r="B111" s="384">
        <f t="shared" si="13"/>
        <v>90</v>
      </c>
      <c r="C111" s="391" t="s">
        <v>155</v>
      </c>
      <c r="D111" s="386" t="s">
        <v>112</v>
      </c>
      <c r="E111" s="387">
        <v>40848</v>
      </c>
      <c r="F111" s="294">
        <v>43969</v>
      </c>
      <c r="G111" s="388">
        <v>0.46899999999999997</v>
      </c>
      <c r="H111" s="389">
        <v>13.957000000000001</v>
      </c>
      <c r="I111" s="389">
        <v>13.112</v>
      </c>
      <c r="J111" s="389">
        <v>13.180999999999999</v>
      </c>
      <c r="K111" s="16"/>
      <c r="L111" s="17"/>
      <c r="M111" s="16"/>
      <c r="N111" s="88"/>
      <c r="O111" s="140"/>
      <c r="P111" s="170">
        <v>16898905</v>
      </c>
      <c r="Q111" s="19">
        <f t="shared" si="9"/>
        <v>5.2623550945697884E-3</v>
      </c>
      <c r="R111" s="19"/>
      <c r="S111" s="233">
        <v>15894318</v>
      </c>
    </row>
    <row r="112" spans="1:19" s="1" customFormat="1" ht="16.5" customHeight="1" thickTop="1" thickBot="1">
      <c r="A112" s="4"/>
      <c r="B112" s="384">
        <f t="shared" si="13"/>
        <v>91</v>
      </c>
      <c r="C112" s="394" t="s">
        <v>156</v>
      </c>
      <c r="D112" s="392" t="s">
        <v>43</v>
      </c>
      <c r="E112" s="387">
        <v>39175</v>
      </c>
      <c r="F112" s="294">
        <v>43980</v>
      </c>
      <c r="G112" s="388">
        <v>6.1740000000000004</v>
      </c>
      <c r="H112" s="395">
        <v>154.05099999999999</v>
      </c>
      <c r="I112" s="395">
        <v>148.10400000000001</v>
      </c>
      <c r="J112" s="395">
        <v>148.125</v>
      </c>
      <c r="K112" s="16"/>
      <c r="L112" s="396"/>
      <c r="M112" s="16"/>
      <c r="N112" s="88"/>
      <c r="O112" s="140"/>
      <c r="P112" s="397">
        <v>148126</v>
      </c>
      <c r="Q112" s="19">
        <f t="shared" si="9"/>
        <v>1.4179225409162875E-4</v>
      </c>
      <c r="R112" s="19"/>
      <c r="S112" s="233">
        <v>147984</v>
      </c>
    </row>
    <row r="113" spans="1:19" s="85" customFormat="1" ht="15" customHeight="1" thickTop="1" thickBot="1">
      <c r="B113" s="384">
        <f t="shared" si="13"/>
        <v>92</v>
      </c>
      <c r="C113" s="398" t="s">
        <v>157</v>
      </c>
      <c r="D113" s="399" t="s">
        <v>37</v>
      </c>
      <c r="E113" s="387">
        <v>40708</v>
      </c>
      <c r="F113" s="294">
        <v>43979</v>
      </c>
      <c r="G113" s="400">
        <v>0.04</v>
      </c>
      <c r="H113" s="401">
        <v>9.0380000000000003</v>
      </c>
      <c r="I113" s="401">
        <v>8.7989999999999995</v>
      </c>
      <c r="J113" s="401">
        <v>8.8640000000000008</v>
      </c>
      <c r="K113" s="16"/>
      <c r="L113" s="17"/>
      <c r="M113" s="16"/>
      <c r="N113" s="88"/>
      <c r="O113" s="402"/>
      <c r="P113" s="170">
        <v>634739</v>
      </c>
      <c r="Q113" s="19">
        <f t="shared" si="9"/>
        <v>7.3872030912605167E-3</v>
      </c>
      <c r="R113" s="19"/>
      <c r="S113" s="84">
        <v>591806</v>
      </c>
    </row>
    <row r="114" spans="1:19" ht="16.5" customHeight="1" thickTop="1" thickBot="1">
      <c r="B114" s="384">
        <f t="shared" si="13"/>
        <v>93</v>
      </c>
      <c r="C114" s="213" t="s">
        <v>158</v>
      </c>
      <c r="D114" s="214" t="s">
        <v>18</v>
      </c>
      <c r="E114" s="387">
        <v>39699</v>
      </c>
      <c r="F114" s="294">
        <v>43979</v>
      </c>
      <c r="G114" s="400">
        <v>5.6920000000000002</v>
      </c>
      <c r="H114" s="389">
        <v>116.092</v>
      </c>
      <c r="I114" s="389">
        <v>100.30800000000001</v>
      </c>
      <c r="J114" s="389">
        <v>101.19499999999999</v>
      </c>
      <c r="K114" s="16"/>
      <c r="L114" s="17"/>
      <c r="M114" s="16"/>
      <c r="N114" s="88"/>
      <c r="O114" s="403"/>
      <c r="P114" s="170">
        <v>172235</v>
      </c>
      <c r="Q114" s="19">
        <f t="shared" si="9"/>
        <v>8.8427642859989844E-3</v>
      </c>
      <c r="R114" s="19"/>
      <c r="S114" s="20">
        <v>170496</v>
      </c>
    </row>
    <row r="115" spans="1:19" ht="16.5" customHeight="1" thickTop="1" thickBot="1">
      <c r="B115" s="384">
        <f t="shared" si="13"/>
        <v>94</v>
      </c>
      <c r="C115" s="391" t="s">
        <v>159</v>
      </c>
      <c r="D115" s="386" t="s">
        <v>39</v>
      </c>
      <c r="E115" s="387">
        <v>40725</v>
      </c>
      <c r="F115" s="404">
        <v>43955</v>
      </c>
      <c r="G115" s="405">
        <v>0.60499999999999998</v>
      </c>
      <c r="H115" s="389">
        <v>89.378</v>
      </c>
      <c r="I115" s="389">
        <v>76.236000000000004</v>
      </c>
      <c r="J115" s="389">
        <v>76.706000000000003</v>
      </c>
      <c r="K115" s="16"/>
      <c r="L115" s="16"/>
      <c r="M115" s="17"/>
      <c r="N115" s="16"/>
      <c r="O115" s="140"/>
      <c r="P115" s="170">
        <v>377475</v>
      </c>
      <c r="Q115" s="19">
        <f t="shared" si="9"/>
        <v>6.1650663728422114E-3</v>
      </c>
      <c r="R115" s="19"/>
      <c r="S115" s="20">
        <v>377766</v>
      </c>
    </row>
    <row r="116" spans="1:19" ht="16.5" customHeight="1" thickTop="1" thickBot="1">
      <c r="A116" s="4" t="s">
        <v>85</v>
      </c>
      <c r="B116" s="384">
        <f t="shared" si="13"/>
        <v>95</v>
      </c>
      <c r="C116" s="391" t="s">
        <v>160</v>
      </c>
      <c r="D116" s="386" t="s">
        <v>39</v>
      </c>
      <c r="E116" s="406">
        <v>40725</v>
      </c>
      <c r="F116" s="404">
        <v>43250</v>
      </c>
      <c r="G116" s="407">
        <v>0.59899999999999998</v>
      </c>
      <c r="H116" s="401">
        <v>93.397000000000006</v>
      </c>
      <c r="I116" s="401">
        <v>76.694000000000003</v>
      </c>
      <c r="J116" s="401">
        <v>77.260999999999996</v>
      </c>
      <c r="K116" s="16"/>
      <c r="L116" s="16"/>
      <c r="M116" s="17"/>
      <c r="N116" s="16"/>
      <c r="O116" s="56"/>
      <c r="P116" s="170">
        <v>133508</v>
      </c>
      <c r="Q116" s="19">
        <f t="shared" si="9"/>
        <v>7.39301640284759E-3</v>
      </c>
      <c r="R116" s="19"/>
      <c r="S116" s="20">
        <v>134603</v>
      </c>
    </row>
    <row r="117" spans="1:19" s="85" customFormat="1" ht="16.5" customHeight="1" thickTop="1" thickBot="1">
      <c r="B117" s="384">
        <f t="shared" si="13"/>
        <v>96</v>
      </c>
      <c r="C117" s="408" t="s">
        <v>161</v>
      </c>
      <c r="D117" s="409" t="s">
        <v>41</v>
      </c>
      <c r="E117" s="410">
        <v>40910</v>
      </c>
      <c r="F117" s="294">
        <v>43980</v>
      </c>
      <c r="G117" s="411">
        <v>3.9009999999999998</v>
      </c>
      <c r="H117" s="401">
        <v>98.085999999999999</v>
      </c>
      <c r="I117" s="401">
        <v>98.762</v>
      </c>
      <c r="J117" s="401">
        <v>98.742999999999995</v>
      </c>
      <c r="K117" s="412"/>
      <c r="L117" s="413"/>
      <c r="M117" s="412"/>
      <c r="N117" s="414"/>
      <c r="O117" s="403"/>
      <c r="P117" s="170">
        <v>2006850</v>
      </c>
      <c r="Q117" s="19">
        <f t="shared" si="9"/>
        <v>-1.9238168526361816E-4</v>
      </c>
      <c r="R117" s="19"/>
      <c r="S117" s="84">
        <v>1941013</v>
      </c>
    </row>
    <row r="118" spans="1:19" ht="16.5" customHeight="1" thickTop="1" thickBot="1">
      <c r="B118" s="384">
        <f t="shared" si="13"/>
        <v>97</v>
      </c>
      <c r="C118" s="391" t="s">
        <v>162</v>
      </c>
      <c r="D118" s="386" t="s">
        <v>16</v>
      </c>
      <c r="E118" s="387">
        <v>41904</v>
      </c>
      <c r="F118" s="404">
        <v>43929</v>
      </c>
      <c r="G118" s="405">
        <v>1.83</v>
      </c>
      <c r="H118" s="389">
        <v>98.741</v>
      </c>
      <c r="I118" s="389">
        <v>88.198999999999998</v>
      </c>
      <c r="J118" s="389">
        <v>88.471000000000004</v>
      </c>
      <c r="K118" s="16"/>
      <c r="L118" s="16"/>
      <c r="M118" s="17"/>
      <c r="N118" s="16"/>
      <c r="O118" s="140"/>
      <c r="P118" s="170">
        <v>4967650</v>
      </c>
      <c r="Q118" s="19">
        <f t="shared" si="9"/>
        <v>3.0839351920090431E-3</v>
      </c>
      <c r="R118" s="19"/>
      <c r="S118" s="20">
        <v>4684333</v>
      </c>
    </row>
    <row r="119" spans="1:19" s="85" customFormat="1" ht="16.5" customHeight="1" thickTop="1" thickBot="1">
      <c r="B119" s="384">
        <f t="shared" si="13"/>
        <v>98</v>
      </c>
      <c r="C119" s="408" t="s">
        <v>163</v>
      </c>
      <c r="D119" s="409" t="s">
        <v>37</v>
      </c>
      <c r="E119" s="415">
        <v>42741</v>
      </c>
      <c r="F119" s="294" t="s">
        <v>55</v>
      </c>
      <c r="G119" s="411" t="s">
        <v>55</v>
      </c>
      <c r="H119" s="401">
        <v>9.984</v>
      </c>
      <c r="I119" s="401">
        <v>9.6120000000000001</v>
      </c>
      <c r="J119" s="401">
        <v>9.6709999999999994</v>
      </c>
      <c r="K119" s="412"/>
      <c r="L119" s="413"/>
      <c r="M119" s="412"/>
      <c r="N119" s="414"/>
      <c r="O119" s="403"/>
      <c r="P119" s="170">
        <v>646335</v>
      </c>
      <c r="Q119" s="19">
        <f t="shared" si="9"/>
        <v>6.1381606325425792E-3</v>
      </c>
      <c r="R119" s="19"/>
      <c r="S119" s="84">
        <v>609878</v>
      </c>
    </row>
    <row r="120" spans="1:19" ht="16.5" customHeight="1" thickBot="1">
      <c r="B120" s="384">
        <f t="shared" si="13"/>
        <v>99</v>
      </c>
      <c r="C120" s="416" t="s">
        <v>164</v>
      </c>
      <c r="D120" s="316" t="s">
        <v>28</v>
      </c>
      <c r="E120" s="216">
        <v>43087</v>
      </c>
      <c r="F120" s="417">
        <v>43878</v>
      </c>
      <c r="G120" s="418">
        <v>2.1669999999999998</v>
      </c>
      <c r="H120" s="389">
        <v>96.138999999999996</v>
      </c>
      <c r="I120" s="389">
        <v>90.977999999999994</v>
      </c>
      <c r="J120" s="389">
        <v>91.21</v>
      </c>
      <c r="K120" s="419"/>
      <c r="L120" s="420"/>
      <c r="M120" s="421"/>
      <c r="N120" s="420"/>
      <c r="O120" s="422"/>
      <c r="P120" s="423">
        <v>2251161</v>
      </c>
      <c r="Q120" s="19">
        <f t="shared" si="9"/>
        <v>2.5500670491767166E-3</v>
      </c>
      <c r="R120" s="19"/>
      <c r="S120" s="20">
        <v>2164176</v>
      </c>
    </row>
    <row r="121" spans="1:19" ht="16.5" customHeight="1" thickBot="1">
      <c r="B121" s="424">
        <f t="shared" si="13"/>
        <v>100</v>
      </c>
      <c r="C121" s="425" t="s">
        <v>165</v>
      </c>
      <c r="D121" s="426" t="s">
        <v>14</v>
      </c>
      <c r="E121" s="330">
        <v>39097</v>
      </c>
      <c r="F121" s="427">
        <v>43942</v>
      </c>
      <c r="G121" s="428">
        <v>3.51</v>
      </c>
      <c r="H121" s="429">
        <v>153.40600000000001</v>
      </c>
      <c r="I121" s="429">
        <v>140.565</v>
      </c>
      <c r="J121" s="429">
        <v>141.04499999999999</v>
      </c>
      <c r="K121" s="419"/>
      <c r="L121" s="420"/>
      <c r="M121" s="421"/>
      <c r="N121" s="420"/>
      <c r="O121" s="422"/>
      <c r="P121" s="423">
        <v>67881309</v>
      </c>
      <c r="Q121" s="19">
        <f t="shared" si="9"/>
        <v>3.414790310532421E-3</v>
      </c>
      <c r="R121" s="19"/>
      <c r="S121" s="20">
        <v>64191735</v>
      </c>
    </row>
    <row r="122" spans="1:19" ht="13.5" customHeight="1" thickTop="1" thickBot="1">
      <c r="B122" s="524" t="s">
        <v>166</v>
      </c>
      <c r="C122" s="525"/>
      <c r="D122" s="525"/>
      <c r="E122" s="525"/>
      <c r="F122" s="525"/>
      <c r="G122" s="525"/>
      <c r="H122" s="522"/>
      <c r="I122" s="522"/>
      <c r="J122" s="523"/>
      <c r="M122" s="218"/>
      <c r="O122" s="5"/>
      <c r="P122" s="430"/>
      <c r="Q122" s="19" t="e">
        <f t="shared" si="9"/>
        <v>#DIV/0!</v>
      </c>
      <c r="R122" s="19"/>
    </row>
    <row r="123" spans="1:19" ht="16.5" customHeight="1" thickTop="1" thickBot="1">
      <c r="B123" s="424">
        <f>+B121+1</f>
        <v>101</v>
      </c>
      <c r="C123" s="431" t="s">
        <v>167</v>
      </c>
      <c r="D123" s="386" t="s">
        <v>26</v>
      </c>
      <c r="E123" s="387">
        <v>40630</v>
      </c>
      <c r="F123" s="432">
        <v>43980</v>
      </c>
      <c r="G123" s="418">
        <v>1.325</v>
      </c>
      <c r="H123" s="433">
        <v>105.212</v>
      </c>
      <c r="I123" s="434">
        <v>95.844999999999999</v>
      </c>
      <c r="J123" s="434">
        <v>98.076999999999998</v>
      </c>
      <c r="K123" s="251" t="s">
        <v>90</v>
      </c>
      <c r="M123" s="227">
        <f>+(J123-I123)/I123</f>
        <v>2.3287599770462721E-2</v>
      </c>
      <c r="O123" s="435" t="s">
        <v>90</v>
      </c>
      <c r="P123" s="170">
        <v>323949</v>
      </c>
      <c r="Q123" s="19">
        <f t="shared" si="9"/>
        <v>2.3287599770462721E-2</v>
      </c>
      <c r="R123" s="19"/>
      <c r="S123" s="20">
        <v>315429</v>
      </c>
    </row>
    <row r="124" spans="1:19" s="1" customFormat="1" ht="16.5" customHeight="1" thickTop="1" thickBot="1">
      <c r="A124" s="4"/>
      <c r="B124" s="384">
        <f>B123+1</f>
        <v>102</v>
      </c>
      <c r="C124" s="436" t="s">
        <v>168</v>
      </c>
      <c r="D124" s="437" t="s">
        <v>169</v>
      </c>
      <c r="E124" s="438">
        <v>40543</v>
      </c>
      <c r="F124" s="294">
        <v>43980</v>
      </c>
      <c r="G124" s="439">
        <v>0.69499999999999995</v>
      </c>
      <c r="H124" s="401">
        <v>114.873</v>
      </c>
      <c r="I124" s="401">
        <v>112.158</v>
      </c>
      <c r="J124" s="401">
        <v>113.452</v>
      </c>
      <c r="K124" s="226" t="s">
        <v>79</v>
      </c>
      <c r="M124" s="227" t="e">
        <f>+(#REF!-I124)/I124</f>
        <v>#REF!</v>
      </c>
      <c r="O124" s="440" t="s">
        <v>79</v>
      </c>
      <c r="P124" s="441">
        <v>762288</v>
      </c>
      <c r="Q124" s="19">
        <f t="shared" si="9"/>
        <v>1.1537295600848775E-2</v>
      </c>
      <c r="R124" s="19"/>
      <c r="S124" s="233">
        <v>753772</v>
      </c>
    </row>
    <row r="125" spans="1:19" s="1" customFormat="1" ht="16.5" customHeight="1" thickTop="1" thickBot="1">
      <c r="A125" s="4"/>
      <c r="B125" s="384">
        <f t="shared" ref="B125:B139" si="14">B124+1</f>
        <v>103</v>
      </c>
      <c r="C125" s="391" t="s">
        <v>170</v>
      </c>
      <c r="D125" s="442" t="s">
        <v>169</v>
      </c>
      <c r="E125" s="406">
        <v>40543</v>
      </c>
      <c r="F125" s="294">
        <v>43245</v>
      </c>
      <c r="G125" s="443">
        <v>0.83299999999999996</v>
      </c>
      <c r="H125" s="401">
        <v>120.72499999999999</v>
      </c>
      <c r="I125" s="401">
        <v>112.69</v>
      </c>
      <c r="J125" s="401">
        <v>114.375</v>
      </c>
      <c r="K125" s="226" t="s">
        <v>79</v>
      </c>
      <c r="M125" s="227">
        <f t="shared" ref="M125:M130" si="15">+(J125-I125)/I125</f>
        <v>1.4952524625077667E-2</v>
      </c>
      <c r="O125" s="440" t="s">
        <v>79</v>
      </c>
      <c r="P125" s="57">
        <v>361428</v>
      </c>
      <c r="Q125" s="19">
        <f t="shared" si="9"/>
        <v>1.4952524625077667E-2</v>
      </c>
      <c r="R125" s="19"/>
      <c r="S125" s="233">
        <v>353734</v>
      </c>
    </row>
    <row r="126" spans="1:19" s="1" customFormat="1" ht="17.25" customHeight="1" thickTop="1" thickBot="1">
      <c r="A126" s="4"/>
      <c r="B126" s="384">
        <f t="shared" si="14"/>
        <v>104</v>
      </c>
      <c r="C126" s="444" t="s">
        <v>171</v>
      </c>
      <c r="D126" s="386" t="s">
        <v>22</v>
      </c>
      <c r="E126" s="406">
        <v>38671</v>
      </c>
      <c r="F126" s="294">
        <v>43969</v>
      </c>
      <c r="G126" s="439">
        <v>4.0919999999999996</v>
      </c>
      <c r="H126" s="445">
        <v>191.57300000000001</v>
      </c>
      <c r="I126" s="445">
        <v>183.506</v>
      </c>
      <c r="J126" s="445">
        <v>186.126</v>
      </c>
      <c r="K126" s="230" t="s">
        <v>81</v>
      </c>
      <c r="M126" s="227">
        <f t="shared" si="15"/>
        <v>1.427746231730845E-2</v>
      </c>
      <c r="O126" s="446" t="s">
        <v>81</v>
      </c>
      <c r="P126" s="397">
        <v>2354303</v>
      </c>
      <c r="Q126" s="19">
        <f t="shared" si="9"/>
        <v>1.427746231730845E-2</v>
      </c>
      <c r="R126" s="19"/>
      <c r="S126" s="233">
        <v>2276408</v>
      </c>
    </row>
    <row r="127" spans="1:19" s="1" customFormat="1" ht="16.5" customHeight="1" thickTop="1" thickBot="1">
      <c r="A127" s="4"/>
      <c r="B127" s="384">
        <f t="shared" si="14"/>
        <v>105</v>
      </c>
      <c r="C127" s="444" t="s">
        <v>172</v>
      </c>
      <c r="D127" s="386" t="s">
        <v>22</v>
      </c>
      <c r="E127" s="406">
        <v>38671</v>
      </c>
      <c r="F127" s="294">
        <v>43969</v>
      </c>
      <c r="G127" s="411">
        <v>3.5430000000000001</v>
      </c>
      <c r="H127" s="401">
        <v>179.797</v>
      </c>
      <c r="I127" s="434">
        <v>170.68799999999999</v>
      </c>
      <c r="J127" s="434">
        <v>171.97</v>
      </c>
      <c r="K127" s="88" t="s">
        <v>81</v>
      </c>
      <c r="L127" s="16"/>
      <c r="M127" s="17">
        <f t="shared" si="15"/>
        <v>7.5107799025122494E-3</v>
      </c>
      <c r="N127" s="16"/>
      <c r="O127" s="446" t="s">
        <v>81</v>
      </c>
      <c r="P127" s="170">
        <v>2563722</v>
      </c>
      <c r="Q127" s="19">
        <f t="shared" si="9"/>
        <v>7.5107799025122494E-3</v>
      </c>
      <c r="R127" s="19"/>
      <c r="S127" s="233">
        <v>2512890</v>
      </c>
    </row>
    <row r="128" spans="1:19" s="1" customFormat="1" ht="16.5" customHeight="1" thickTop="1" thickBot="1">
      <c r="A128" s="4"/>
      <c r="B128" s="384">
        <f t="shared" si="14"/>
        <v>106</v>
      </c>
      <c r="C128" s="385" t="s">
        <v>173</v>
      </c>
      <c r="D128" s="386" t="s">
        <v>22</v>
      </c>
      <c r="E128" s="406">
        <v>38671</v>
      </c>
      <c r="F128" s="294">
        <v>43969</v>
      </c>
      <c r="G128" s="411">
        <v>4.3760000000000003</v>
      </c>
      <c r="H128" s="401">
        <v>161.03800000000001</v>
      </c>
      <c r="I128" s="434">
        <v>163.45099999999999</v>
      </c>
      <c r="J128" s="434">
        <v>165.125</v>
      </c>
      <c r="K128" s="88" t="s">
        <v>81</v>
      </c>
      <c r="L128" s="16"/>
      <c r="M128" s="17">
        <f t="shared" si="15"/>
        <v>1.0241601458541133E-2</v>
      </c>
      <c r="N128" s="16"/>
      <c r="O128" s="447" t="s">
        <v>81</v>
      </c>
      <c r="P128" s="170">
        <v>6610121</v>
      </c>
      <c r="Q128" s="19">
        <f t="shared" si="9"/>
        <v>1.0241601458541133E-2</v>
      </c>
      <c r="R128" s="19"/>
      <c r="S128" s="233">
        <v>6490675</v>
      </c>
    </row>
    <row r="129" spans="1:19" s="1" customFormat="1" ht="16.5" customHeight="1" thickTop="1" thickBot="1">
      <c r="A129" s="4"/>
      <c r="B129" s="384">
        <f t="shared" si="14"/>
        <v>107</v>
      </c>
      <c r="C129" s="391" t="s">
        <v>174</v>
      </c>
      <c r="D129" s="386" t="s">
        <v>22</v>
      </c>
      <c r="E129" s="406">
        <v>40014</v>
      </c>
      <c r="F129" s="294">
        <v>43969</v>
      </c>
      <c r="G129" s="407">
        <v>0.21299999999999999</v>
      </c>
      <c r="H129" s="401">
        <v>23.16</v>
      </c>
      <c r="I129" s="434">
        <v>22.170999999999999</v>
      </c>
      <c r="J129" s="434">
        <v>22.600999999999999</v>
      </c>
      <c r="K129" s="230" t="s">
        <v>81</v>
      </c>
      <c r="M129" s="227">
        <f t="shared" si="15"/>
        <v>1.939470479455143E-2</v>
      </c>
      <c r="O129" s="446" t="s">
        <v>81</v>
      </c>
      <c r="P129" s="170">
        <v>2892839</v>
      </c>
      <c r="Q129" s="19">
        <f t="shared" si="9"/>
        <v>1.939470479455143E-2</v>
      </c>
      <c r="R129" s="19"/>
      <c r="S129" s="233">
        <v>2805379</v>
      </c>
    </row>
    <row r="130" spans="1:19" s="1" customFormat="1" ht="16.5" customHeight="1" thickTop="1" thickBot="1">
      <c r="A130" s="4"/>
      <c r="B130" s="384">
        <f t="shared" si="14"/>
        <v>108</v>
      </c>
      <c r="C130" s="391" t="s">
        <v>175</v>
      </c>
      <c r="D130" s="386" t="s">
        <v>22</v>
      </c>
      <c r="E130" s="406">
        <v>40455</v>
      </c>
      <c r="F130" s="448" t="s">
        <v>176</v>
      </c>
      <c r="G130" s="407" t="s">
        <v>176</v>
      </c>
      <c r="H130" s="401">
        <v>144.94499999999999</v>
      </c>
      <c r="I130" s="434">
        <v>134.47</v>
      </c>
      <c r="J130" s="434">
        <v>136.47</v>
      </c>
      <c r="K130" s="230" t="s">
        <v>81</v>
      </c>
      <c r="M130" s="227">
        <f t="shared" si="15"/>
        <v>1.4873205919535957E-2</v>
      </c>
      <c r="O130" s="446" t="s">
        <v>81</v>
      </c>
      <c r="P130" s="170">
        <v>762323</v>
      </c>
      <c r="Q130" s="19">
        <f t="shared" si="9"/>
        <v>1.4873205919535957E-2</v>
      </c>
      <c r="R130" s="19"/>
      <c r="S130" s="233">
        <v>738598</v>
      </c>
    </row>
    <row r="131" spans="1:19" s="1" customFormat="1" ht="16.5" customHeight="1" thickTop="1" thickBot="1">
      <c r="A131" s="4"/>
      <c r="B131" s="384">
        <f t="shared" si="14"/>
        <v>109</v>
      </c>
      <c r="C131" s="391" t="s">
        <v>177</v>
      </c>
      <c r="D131" s="386" t="s">
        <v>178</v>
      </c>
      <c r="E131" s="406">
        <v>40240</v>
      </c>
      <c r="F131" s="404">
        <v>43978</v>
      </c>
      <c r="G131" s="407">
        <v>0.58299999999999996</v>
      </c>
      <c r="H131" s="449">
        <v>138.62299999999999</v>
      </c>
      <c r="I131" s="449">
        <v>136.65899999999999</v>
      </c>
      <c r="J131" s="449">
        <v>137.578</v>
      </c>
      <c r="K131" s="251" t="s">
        <v>90</v>
      </c>
      <c r="M131" s="227" t="e">
        <f>+(I131-#REF!)/#REF!</f>
        <v>#REF!</v>
      </c>
      <c r="O131" s="435" t="s">
        <v>90</v>
      </c>
      <c r="P131" s="170">
        <v>327436</v>
      </c>
      <c r="Q131" s="19">
        <f t="shared" si="9"/>
        <v>6.7247674869566672E-3</v>
      </c>
      <c r="R131" s="19"/>
      <c r="S131" s="233">
        <v>324527</v>
      </c>
    </row>
    <row r="132" spans="1:19" s="1" customFormat="1" ht="16.5" customHeight="1" thickTop="1" thickBot="1">
      <c r="A132" s="4"/>
      <c r="B132" s="384">
        <f t="shared" si="14"/>
        <v>110</v>
      </c>
      <c r="C132" s="408" t="s">
        <v>179</v>
      </c>
      <c r="D132" s="409" t="s">
        <v>41</v>
      </c>
      <c r="E132" s="450">
        <v>40147</v>
      </c>
      <c r="F132" s="448">
        <v>43613</v>
      </c>
      <c r="G132" s="411">
        <v>80.346000000000004</v>
      </c>
      <c r="H132" s="451" t="s">
        <v>180</v>
      </c>
      <c r="I132" s="452" t="s">
        <v>180</v>
      </c>
      <c r="J132" s="452" t="s">
        <v>180</v>
      </c>
      <c r="K132" s="453" t="s">
        <v>81</v>
      </c>
      <c r="L132" s="454"/>
      <c r="M132" s="455" t="e">
        <f t="shared" ref="M132:M136" si="16">+(J132-I132)/I132</f>
        <v>#VALUE!</v>
      </c>
      <c r="N132" s="454"/>
      <c r="O132" s="446" t="s">
        <v>81</v>
      </c>
      <c r="P132" s="170">
        <v>3366671</v>
      </c>
      <c r="Q132" s="19" t="e">
        <f t="shared" si="9"/>
        <v>#VALUE!</v>
      </c>
      <c r="R132" s="19"/>
      <c r="S132" s="233">
        <v>3366671</v>
      </c>
    </row>
    <row r="133" spans="1:19" s="1" customFormat="1" ht="16.5" customHeight="1" thickTop="1" thickBot="1">
      <c r="A133" s="4"/>
      <c r="B133" s="384">
        <f t="shared" si="14"/>
        <v>111</v>
      </c>
      <c r="C133" s="456" t="s">
        <v>181</v>
      </c>
      <c r="D133" s="457" t="s">
        <v>74</v>
      </c>
      <c r="E133" s="458">
        <v>42170</v>
      </c>
      <c r="F133" s="294">
        <v>43970</v>
      </c>
      <c r="G133" s="459">
        <v>34.146000000000001</v>
      </c>
      <c r="H133" s="449">
        <v>1037.52</v>
      </c>
      <c r="I133" s="460" t="s">
        <v>180</v>
      </c>
      <c r="J133" s="460" t="s">
        <v>180</v>
      </c>
      <c r="K133" s="230"/>
      <c r="M133" s="254" t="e">
        <f t="shared" si="16"/>
        <v>#VALUE!</v>
      </c>
      <c r="O133" s="446" t="s">
        <v>81</v>
      </c>
      <c r="P133" s="170">
        <v>7095525</v>
      </c>
      <c r="Q133" s="19" t="e">
        <f t="shared" si="9"/>
        <v>#VALUE!</v>
      </c>
      <c r="R133" s="19"/>
      <c r="S133" s="233">
        <v>7095525</v>
      </c>
    </row>
    <row r="134" spans="1:19" s="1" customFormat="1" ht="16.5" customHeight="1" thickBot="1">
      <c r="A134" s="4"/>
      <c r="B134" s="384">
        <f t="shared" si="14"/>
        <v>112</v>
      </c>
      <c r="C134" s="461" t="s">
        <v>182</v>
      </c>
      <c r="D134" s="457" t="s">
        <v>12</v>
      </c>
      <c r="E134" s="410">
        <v>42352</v>
      </c>
      <c r="F134" s="294">
        <v>43980</v>
      </c>
      <c r="G134" s="459">
        <v>202.36799999999999</v>
      </c>
      <c r="H134" s="401">
        <v>5860.99</v>
      </c>
      <c r="I134" s="401">
        <v>5152.4449999999997</v>
      </c>
      <c r="J134" s="401">
        <v>5206.6679999999997</v>
      </c>
      <c r="K134" s="230"/>
      <c r="M134" s="254">
        <f t="shared" si="16"/>
        <v>1.052374164110436E-2</v>
      </c>
      <c r="O134" s="446" t="s">
        <v>81</v>
      </c>
      <c r="P134" s="246">
        <v>31245215</v>
      </c>
      <c r="Q134" s="19">
        <f t="shared" si="9"/>
        <v>1.052374164110436E-2</v>
      </c>
      <c r="R134" s="19"/>
      <c r="S134" s="233">
        <v>30718352</v>
      </c>
    </row>
    <row r="135" spans="1:19" s="1" customFormat="1" ht="18" customHeight="1" thickBot="1">
      <c r="A135" s="4"/>
      <c r="B135" s="384">
        <f t="shared" si="14"/>
        <v>113</v>
      </c>
      <c r="C135" s="462" t="s">
        <v>183</v>
      </c>
      <c r="D135" s="463" t="s">
        <v>37</v>
      </c>
      <c r="E135" s="464">
        <v>42580</v>
      </c>
      <c r="F135" s="465">
        <v>43979</v>
      </c>
      <c r="G135" s="466">
        <v>99.012</v>
      </c>
      <c r="H135" s="401">
        <v>5281.1189999999997</v>
      </c>
      <c r="I135" s="467">
        <v>5123.8620000000001</v>
      </c>
      <c r="J135" s="467">
        <v>5219.2240000000002</v>
      </c>
      <c r="K135" s="468"/>
      <c r="L135" s="469"/>
      <c r="M135" s="470">
        <f t="shared" si="16"/>
        <v>1.8611352140241108E-2</v>
      </c>
      <c r="N135" s="469"/>
      <c r="O135" s="471" t="s">
        <v>184</v>
      </c>
      <c r="P135" s="518">
        <v>5010455</v>
      </c>
      <c r="Q135" s="19">
        <f t="shared" ref="Q135:Q143" si="17">+(J135-I135)/I135</f>
        <v>1.8611352140241108E-2</v>
      </c>
      <c r="R135" s="19"/>
      <c r="S135" s="233">
        <v>4877517</v>
      </c>
    </row>
    <row r="136" spans="1:19" s="1" customFormat="1" ht="16.5" customHeight="1">
      <c r="A136" s="4"/>
      <c r="B136" s="384">
        <f t="shared" si="14"/>
        <v>114</v>
      </c>
      <c r="C136" s="472" t="s">
        <v>185</v>
      </c>
      <c r="D136" s="214" t="s">
        <v>26</v>
      </c>
      <c r="E136" s="473">
        <v>42920</v>
      </c>
      <c r="F136" s="474">
        <v>43980</v>
      </c>
      <c r="G136" s="296">
        <v>3.2690000000000001</v>
      </c>
      <c r="H136" s="401">
        <v>90.736999999999995</v>
      </c>
      <c r="I136" s="434">
        <v>84.275000000000006</v>
      </c>
      <c r="J136" s="434">
        <v>86.278000000000006</v>
      </c>
      <c r="K136" s="475"/>
      <c r="L136" s="476"/>
      <c r="M136" s="477">
        <f t="shared" si="16"/>
        <v>2.376742806288935E-2</v>
      </c>
      <c r="N136" s="476"/>
      <c r="O136" s="435" t="s">
        <v>90</v>
      </c>
      <c r="P136" s="478">
        <v>1198137</v>
      </c>
      <c r="Q136" s="19">
        <f t="shared" si="17"/>
        <v>2.376742806288935E-2</v>
      </c>
      <c r="R136" s="19"/>
      <c r="S136" s="233">
        <v>1137760</v>
      </c>
    </row>
    <row r="137" spans="1:19" s="1" customFormat="1" ht="16.5" customHeight="1">
      <c r="A137" s="4"/>
      <c r="B137" s="384">
        <f t="shared" si="14"/>
        <v>115</v>
      </c>
      <c r="C137" s="472" t="s">
        <v>186</v>
      </c>
      <c r="D137" s="457" t="s">
        <v>12</v>
      </c>
      <c r="E137" s="479">
        <v>43416</v>
      </c>
      <c r="F137" s="294">
        <v>43980</v>
      </c>
      <c r="G137" s="296">
        <v>246.76900000000001</v>
      </c>
      <c r="H137" s="445">
        <v>5065.7830000000004</v>
      </c>
      <c r="I137" s="480">
        <v>4355.5950000000003</v>
      </c>
      <c r="J137" s="480">
        <v>4385.1210000000001</v>
      </c>
      <c r="K137" s="481"/>
      <c r="L137" s="482"/>
      <c r="M137" s="483">
        <f>+(J137-I137)/I137</f>
        <v>6.7788671811772764E-3</v>
      </c>
      <c r="N137" s="482"/>
      <c r="O137" s="471" t="s">
        <v>184</v>
      </c>
      <c r="P137" s="518">
        <v>12633533</v>
      </c>
      <c r="Q137" s="19">
        <f t="shared" si="17"/>
        <v>6.7788671811772764E-3</v>
      </c>
      <c r="R137" s="19"/>
      <c r="S137" s="233">
        <v>12540394</v>
      </c>
    </row>
    <row r="138" spans="1:19" s="1" customFormat="1" ht="16.5" customHeight="1" thickBot="1">
      <c r="A138" s="4"/>
      <c r="B138" s="384">
        <f t="shared" si="14"/>
        <v>116</v>
      </c>
      <c r="C138" s="461" t="s">
        <v>187</v>
      </c>
      <c r="D138" s="457" t="s">
        <v>126</v>
      </c>
      <c r="E138" s="473">
        <v>43507</v>
      </c>
      <c r="F138" s="484">
        <v>43949</v>
      </c>
      <c r="G138" s="296">
        <v>0.14299999999999999</v>
      </c>
      <c r="H138" s="401">
        <v>9.9469999999999992</v>
      </c>
      <c r="I138" s="434">
        <v>9.81</v>
      </c>
      <c r="J138" s="434">
        <v>9.9890000000000008</v>
      </c>
      <c r="K138" s="475"/>
      <c r="L138" s="476"/>
      <c r="M138" s="477">
        <f>+(J138-I138)/I138</f>
        <v>1.8246687054026531E-2</v>
      </c>
      <c r="N138" s="476"/>
      <c r="O138" s="471" t="s">
        <v>184</v>
      </c>
      <c r="P138" s="518">
        <v>2597529</v>
      </c>
      <c r="Q138" s="19">
        <f t="shared" si="17"/>
        <v>1.8246687054026531E-2</v>
      </c>
      <c r="R138" s="19"/>
      <c r="S138" s="233">
        <v>2504064</v>
      </c>
    </row>
    <row r="139" spans="1:19" s="1" customFormat="1" ht="16.5" customHeight="1" thickTop="1" thickBot="1">
      <c r="A139" s="4"/>
      <c r="B139" s="384">
        <f t="shared" si="14"/>
        <v>117</v>
      </c>
      <c r="C139" s="485" t="s">
        <v>188</v>
      </c>
      <c r="D139" s="486" t="s">
        <v>43</v>
      </c>
      <c r="E139" s="487">
        <v>39748</v>
      </c>
      <c r="F139" s="294">
        <v>43980</v>
      </c>
      <c r="G139" s="488">
        <v>9.2159999999999993</v>
      </c>
      <c r="H139" s="395">
        <v>165.77</v>
      </c>
      <c r="I139" s="389">
        <v>158.35499999999999</v>
      </c>
      <c r="J139" s="389">
        <v>159.27099999999999</v>
      </c>
      <c r="K139" s="230" t="s">
        <v>81</v>
      </c>
      <c r="M139" s="227" t="e">
        <f>+(#REF!-#REF!)/#REF!</f>
        <v>#REF!</v>
      </c>
      <c r="O139" s="231" t="s">
        <v>81</v>
      </c>
      <c r="P139" s="232">
        <v>29885748</v>
      </c>
      <c r="Q139" s="19">
        <f t="shared" si="17"/>
        <v>5.7844715986233265E-3</v>
      </c>
      <c r="R139" s="19"/>
      <c r="S139" s="233">
        <v>29616782</v>
      </c>
    </row>
    <row r="140" spans="1:19" s="1" customFormat="1" ht="13.5" customHeight="1" thickTop="1" thickBot="1">
      <c r="A140" s="4"/>
      <c r="B140" s="526" t="s">
        <v>189</v>
      </c>
      <c r="C140" s="527"/>
      <c r="D140" s="527"/>
      <c r="E140" s="527"/>
      <c r="F140" s="527"/>
      <c r="G140" s="527"/>
      <c r="H140" s="527"/>
      <c r="I140" s="527"/>
      <c r="J140" s="528"/>
      <c r="K140" s="154"/>
      <c r="L140" s="154"/>
      <c r="M140" s="218"/>
      <c r="N140" s="154"/>
      <c r="O140" s="5"/>
      <c r="P140" s="489"/>
      <c r="Q140" s="19" t="e">
        <f t="shared" si="17"/>
        <v>#DIV/0!</v>
      </c>
      <c r="R140" s="19"/>
      <c r="S140" s="233"/>
    </row>
    <row r="141" spans="1:19" s="1" customFormat="1" ht="16.5" customHeight="1" thickTop="1" thickBot="1">
      <c r="A141" s="4"/>
      <c r="B141" s="490">
        <v>119</v>
      </c>
      <c r="C141" s="491" t="s">
        <v>190</v>
      </c>
      <c r="D141" s="355" t="s">
        <v>18</v>
      </c>
      <c r="E141" s="492">
        <v>42024</v>
      </c>
      <c r="F141" s="493">
        <v>43980</v>
      </c>
      <c r="G141" s="494">
        <v>4.702</v>
      </c>
      <c r="H141" s="495">
        <v>120.893</v>
      </c>
      <c r="I141" s="495">
        <v>126.69799999999999</v>
      </c>
      <c r="J141" s="495">
        <v>128.33099999999999</v>
      </c>
      <c r="K141" s="290"/>
      <c r="L141" s="8"/>
      <c r="M141" s="496"/>
      <c r="N141" s="8"/>
      <c r="O141" s="497"/>
      <c r="P141" s="309">
        <v>4228260</v>
      </c>
      <c r="Q141" s="19">
        <f t="shared" si="17"/>
        <v>1.2888916952122336E-2</v>
      </c>
      <c r="R141" s="19"/>
      <c r="S141" s="233">
        <v>3903963</v>
      </c>
    </row>
    <row r="142" spans="1:19" s="1" customFormat="1" ht="16.5" customHeight="1" thickTop="1" thickBot="1">
      <c r="A142" s="4"/>
      <c r="B142" s="521" t="s">
        <v>191</v>
      </c>
      <c r="C142" s="522"/>
      <c r="D142" s="522"/>
      <c r="E142" s="522"/>
      <c r="F142" s="522"/>
      <c r="G142" s="522"/>
      <c r="H142" s="522"/>
      <c r="I142" s="522"/>
      <c r="J142" s="523"/>
      <c r="M142" s="218"/>
      <c r="O142" s="5"/>
      <c r="P142" s="519"/>
      <c r="Q142" s="19" t="e">
        <f t="shared" si="17"/>
        <v>#DIV/0!</v>
      </c>
      <c r="R142" s="19"/>
      <c r="S142" s="233"/>
    </row>
    <row r="143" spans="1:19" s="1" customFormat="1" ht="16.5" customHeight="1" thickTop="1" thickBot="1">
      <c r="A143" s="4"/>
      <c r="B143" s="498">
        <v>120</v>
      </c>
      <c r="C143" s="499" t="s">
        <v>192</v>
      </c>
      <c r="D143" s="500" t="s">
        <v>14</v>
      </c>
      <c r="E143" s="330">
        <v>42506</v>
      </c>
      <c r="F143" s="501">
        <v>43941</v>
      </c>
      <c r="G143" s="502">
        <v>293.48700000000002</v>
      </c>
      <c r="H143" s="503">
        <v>11311.257</v>
      </c>
      <c r="I143" s="495">
        <v>10130.168</v>
      </c>
      <c r="J143" s="495">
        <v>10339.527</v>
      </c>
      <c r="K143" s="230" t="s">
        <v>81</v>
      </c>
      <c r="M143" s="227">
        <f>+(J143-I143)/I143</f>
        <v>2.0666883313287636E-2</v>
      </c>
      <c r="O143" s="446" t="s">
        <v>81</v>
      </c>
      <c r="P143" s="518">
        <v>10479089</v>
      </c>
      <c r="Q143" s="19">
        <f t="shared" si="17"/>
        <v>2.0666883313287636E-2</v>
      </c>
      <c r="R143" s="19"/>
      <c r="S143" s="233">
        <v>9934636</v>
      </c>
    </row>
    <row r="144" spans="1:19" s="504" customFormat="1" ht="5.25" customHeight="1" thickTop="1">
      <c r="B144" s="505"/>
      <c r="C144" s="1"/>
      <c r="D144" s="506"/>
      <c r="E144" s="507"/>
      <c r="F144" s="508"/>
      <c r="G144" s="507"/>
      <c r="H144" s="508"/>
      <c r="I144" s="509"/>
      <c r="J144" s="510"/>
      <c r="M144" s="511"/>
      <c r="O144" s="5"/>
      <c r="P144" s="512"/>
    </row>
    <row r="145" spans="2:16" s="504" customFormat="1" ht="15.75" customHeight="1">
      <c r="B145" s="505" t="s">
        <v>193</v>
      </c>
      <c r="C145" s="1"/>
      <c r="D145" s="506"/>
      <c r="E145" s="507"/>
      <c r="F145" s="508"/>
      <c r="G145" s="507"/>
      <c r="H145" s="508"/>
      <c r="I145" s="513"/>
      <c r="J145" s="510"/>
      <c r="M145" s="511"/>
      <c r="O145" s="5"/>
      <c r="P145" s="512"/>
    </row>
    <row r="146" spans="2:16" s="504" customFormat="1" ht="15.75" customHeight="1">
      <c r="B146" s="505" t="s">
        <v>194</v>
      </c>
      <c r="C146" s="506"/>
      <c r="D146" s="506"/>
      <c r="E146" s="507"/>
      <c r="F146" s="507"/>
      <c r="G146" s="507"/>
      <c r="H146" s="508"/>
      <c r="I146" s="508"/>
      <c r="J146" s="510"/>
      <c r="M146" s="511"/>
      <c r="O146" s="5"/>
      <c r="P146" s="512"/>
    </row>
    <row r="147" spans="2:16" s="504" customFormat="1" ht="15.75" customHeight="1">
      <c r="B147" s="514"/>
      <c r="C147" s="506"/>
      <c r="D147" s="506"/>
      <c r="E147" s="507"/>
      <c r="F147" s="507"/>
      <c r="G147" s="507"/>
      <c r="H147" s="508"/>
      <c r="I147" s="508"/>
      <c r="J147" s="510" t="s">
        <v>31</v>
      </c>
      <c r="M147" s="511"/>
      <c r="O147" s="5"/>
      <c r="P147" s="512" t="s">
        <v>195</v>
      </c>
    </row>
    <row r="148" spans="2:16" s="504" customFormat="1" ht="15.75" customHeight="1">
      <c r="B148" s="514"/>
      <c r="C148" s="506"/>
      <c r="D148" s="506"/>
      <c r="E148" s="507"/>
      <c r="F148" s="507"/>
      <c r="G148" s="507"/>
      <c r="H148" s="508"/>
      <c r="I148" s="508"/>
      <c r="J148" s="510"/>
      <c r="M148" s="511"/>
      <c r="O148" s="5"/>
      <c r="P148" s="512"/>
    </row>
    <row r="149" spans="2:16" s="504" customFormat="1" ht="15.75" customHeight="1">
      <c r="B149" s="514"/>
      <c r="C149" s="506"/>
      <c r="D149" s="506"/>
      <c r="E149" s="507"/>
      <c r="F149" s="507"/>
      <c r="G149" s="507"/>
      <c r="H149" s="508"/>
      <c r="I149" s="508"/>
      <c r="J149" s="510"/>
      <c r="M149" s="511"/>
      <c r="O149" s="5"/>
      <c r="P149" s="512" t="s">
        <v>196</v>
      </c>
    </row>
    <row r="150" spans="2:16" s="504" customFormat="1" ht="15.75" customHeight="1">
      <c r="B150" s="514"/>
      <c r="C150" s="506"/>
      <c r="D150" s="506" t="s">
        <v>31</v>
      </c>
      <c r="E150" s="507"/>
      <c r="F150" s="507"/>
      <c r="G150" s="507"/>
      <c r="H150" s="508"/>
      <c r="I150" s="508"/>
      <c r="J150" s="510"/>
      <c r="M150" s="511"/>
      <c r="O150" s="5"/>
      <c r="P150" s="512"/>
    </row>
    <row r="151" spans="2:16" s="504" customFormat="1" ht="15.75" customHeight="1">
      <c r="B151" s="514"/>
      <c r="C151" s="506"/>
      <c r="D151" s="506" t="s">
        <v>31</v>
      </c>
      <c r="E151" s="507"/>
      <c r="F151" s="507"/>
      <c r="G151" s="507"/>
      <c r="H151" s="508"/>
      <c r="I151" s="508"/>
      <c r="J151" s="510"/>
      <c r="M151" s="511"/>
      <c r="O151" s="5"/>
      <c r="P151" s="512"/>
    </row>
    <row r="152" spans="2:16" s="504" customFormat="1" ht="15.75" customHeight="1">
      <c r="B152" s="514"/>
      <c r="C152" s="506"/>
      <c r="D152" s="506"/>
      <c r="E152" s="507"/>
      <c r="F152" s="507"/>
      <c r="G152" s="507"/>
      <c r="H152" s="508"/>
      <c r="I152" s="508"/>
      <c r="J152" s="510"/>
      <c r="M152" s="511"/>
      <c r="O152" s="5"/>
      <c r="P152" s="512"/>
    </row>
    <row r="153" spans="2:16" s="504" customFormat="1" ht="15.75" customHeight="1">
      <c r="B153" s="514"/>
      <c r="C153" s="506"/>
      <c r="D153" s="506"/>
      <c r="E153" s="507"/>
      <c r="F153" s="507"/>
      <c r="G153" s="507"/>
      <c r="H153" s="508"/>
      <c r="I153" s="508"/>
      <c r="J153" s="510"/>
      <c r="M153" s="511"/>
      <c r="O153" s="5"/>
      <c r="P153" s="512"/>
    </row>
    <row r="154" spans="2:16" s="504" customFormat="1" ht="15" customHeight="1">
      <c r="B154" s="514"/>
      <c r="C154" s="506"/>
      <c r="D154" s="506"/>
      <c r="E154" s="507"/>
      <c r="F154" s="507"/>
      <c r="G154" s="507"/>
      <c r="H154" s="508"/>
      <c r="I154" s="508"/>
      <c r="J154" s="510"/>
      <c r="M154" s="511"/>
      <c r="O154" s="5"/>
      <c r="P154" s="512"/>
    </row>
    <row r="155" spans="2:16" s="504" customFormat="1" ht="15.75" customHeight="1">
      <c r="B155" s="514"/>
      <c r="C155" s="506"/>
      <c r="D155" s="506"/>
      <c r="E155" s="507"/>
      <c r="F155" s="507"/>
      <c r="G155" s="507"/>
      <c r="H155" s="508"/>
      <c r="I155" s="508"/>
      <c r="J155" s="510"/>
      <c r="M155" s="511"/>
      <c r="O155" s="5"/>
      <c r="P155" s="512"/>
    </row>
    <row r="156" spans="2:16" s="504" customFormat="1" ht="15.75" customHeight="1">
      <c r="B156" s="514"/>
      <c r="C156" s="506"/>
      <c r="D156" s="506"/>
      <c r="E156" s="507"/>
      <c r="F156" s="507"/>
      <c r="G156" s="507"/>
      <c r="H156" s="508"/>
      <c r="I156" s="508"/>
      <c r="J156" s="510"/>
      <c r="M156" s="511"/>
      <c r="O156" s="5"/>
      <c r="P156" s="512"/>
    </row>
    <row r="157" spans="2:16" s="504" customFormat="1" ht="15.75" customHeight="1">
      <c r="B157" s="514"/>
      <c r="C157" s="506"/>
      <c r="D157" s="506"/>
      <c r="E157" s="507"/>
      <c r="F157" s="507"/>
      <c r="G157" s="507"/>
      <c r="H157" s="508"/>
      <c r="I157" s="508"/>
      <c r="J157" s="510"/>
      <c r="M157" s="511"/>
      <c r="O157" s="5"/>
      <c r="P157" s="512"/>
    </row>
    <row r="158" spans="2:16" s="504" customFormat="1" ht="15.75" customHeight="1">
      <c r="B158" s="514"/>
      <c r="C158" s="506"/>
      <c r="D158" s="506"/>
      <c r="E158" s="507"/>
      <c r="F158" s="507"/>
      <c r="G158" s="507"/>
      <c r="H158" s="508"/>
      <c r="I158" s="508"/>
      <c r="J158" s="510"/>
      <c r="M158" s="511"/>
      <c r="O158" s="5"/>
      <c r="P158" s="512"/>
    </row>
    <row r="159" spans="2:16" s="504" customFormat="1" ht="15.75" customHeight="1">
      <c r="B159" s="514"/>
      <c r="C159" s="506"/>
      <c r="D159" s="506"/>
      <c r="E159" s="507"/>
      <c r="F159" s="507"/>
      <c r="G159" s="507"/>
      <c r="H159" s="508"/>
      <c r="I159" s="508"/>
      <c r="J159" s="510"/>
      <c r="M159" s="511"/>
      <c r="O159" s="5"/>
      <c r="P159" s="512"/>
    </row>
    <row r="160" spans="2:16" s="504" customFormat="1" ht="15.75" customHeight="1">
      <c r="B160" s="514"/>
      <c r="C160" s="506"/>
      <c r="D160" s="506"/>
      <c r="E160" s="507"/>
      <c r="F160" s="507"/>
      <c r="G160" s="507"/>
      <c r="H160" s="508"/>
      <c r="I160" s="508"/>
      <c r="J160" s="510"/>
      <c r="M160" s="511"/>
      <c r="O160" s="5"/>
      <c r="P160" s="512"/>
    </row>
    <row r="161" spans="2:16" s="504" customFormat="1" ht="15.75" customHeight="1">
      <c r="B161" s="514"/>
      <c r="C161" s="506"/>
      <c r="D161" s="506"/>
      <c r="E161" s="507"/>
      <c r="F161" s="507"/>
      <c r="G161" s="507"/>
      <c r="H161" s="508"/>
      <c r="I161" s="508"/>
      <c r="J161" s="510"/>
      <c r="M161" s="511"/>
      <c r="O161" s="5"/>
      <c r="P161" s="512"/>
    </row>
    <row r="162" spans="2:16" s="504" customFormat="1" ht="15.75" customHeight="1">
      <c r="B162" s="514"/>
      <c r="C162" s="506"/>
      <c r="D162" s="506"/>
      <c r="E162" s="507"/>
      <c r="F162" s="507"/>
      <c r="G162" s="507"/>
      <c r="H162" s="508"/>
      <c r="I162" s="508"/>
      <c r="J162" s="510"/>
      <c r="M162" s="511"/>
      <c r="O162" s="5"/>
      <c r="P162" s="512"/>
    </row>
    <row r="163" spans="2:16" s="504" customFormat="1" ht="15.75" customHeight="1">
      <c r="B163" s="514"/>
      <c r="C163" s="506"/>
      <c r="D163" s="506"/>
      <c r="E163" s="507"/>
      <c r="F163" s="507"/>
      <c r="G163" s="507"/>
      <c r="H163" s="508"/>
      <c r="I163" s="508"/>
      <c r="J163" s="510"/>
      <c r="M163" s="511"/>
      <c r="O163" s="5"/>
      <c r="P163" s="512"/>
    </row>
    <row r="164" spans="2:16" s="504" customFormat="1" ht="15.75" customHeight="1">
      <c r="B164" s="514"/>
      <c r="C164" s="506"/>
      <c r="D164" s="506"/>
      <c r="E164" s="507"/>
      <c r="F164" s="507"/>
      <c r="G164" s="507"/>
      <c r="H164" s="508"/>
      <c r="I164" s="508"/>
      <c r="J164" s="510"/>
      <c r="M164" s="511"/>
      <c r="O164" s="5"/>
      <c r="P164" s="512"/>
    </row>
    <row r="165" spans="2:16" s="504" customFormat="1" ht="15.75" customHeight="1">
      <c r="B165" s="514"/>
      <c r="C165" s="506"/>
      <c r="D165" s="506"/>
      <c r="E165" s="507"/>
      <c r="F165" s="507"/>
      <c r="G165" s="507"/>
      <c r="H165" s="508"/>
      <c r="I165" s="508"/>
      <c r="J165" s="510"/>
      <c r="M165" s="511"/>
      <c r="O165" s="5"/>
      <c r="P165" s="512"/>
    </row>
    <row r="166" spans="2:16" s="504" customFormat="1" ht="15.75" customHeight="1">
      <c r="B166" s="514"/>
      <c r="C166" s="506"/>
      <c r="D166" s="506"/>
      <c r="E166" s="507"/>
      <c r="F166" s="507"/>
      <c r="G166" s="507"/>
      <c r="H166" s="508"/>
      <c r="I166" s="508"/>
      <c r="J166" s="510"/>
      <c r="M166" s="511"/>
      <c r="O166" s="5"/>
      <c r="P166" s="512"/>
    </row>
    <row r="167" spans="2:16" s="504" customFormat="1" ht="15.75" customHeight="1">
      <c r="B167" s="514"/>
      <c r="C167" s="506"/>
      <c r="D167" s="506"/>
      <c r="E167" s="507"/>
      <c r="F167" s="507"/>
      <c r="G167" s="507"/>
      <c r="H167" s="508"/>
      <c r="I167" s="508"/>
      <c r="J167" s="510"/>
      <c r="M167" s="511"/>
      <c r="O167" s="5"/>
      <c r="P167" s="512"/>
    </row>
    <row r="168" spans="2:16" s="504" customFormat="1" ht="15.75" customHeight="1">
      <c r="B168" s="514"/>
      <c r="C168" s="506"/>
      <c r="D168" s="506"/>
      <c r="E168" s="507"/>
      <c r="F168" s="507"/>
      <c r="G168" s="507"/>
      <c r="H168" s="508"/>
      <c r="I168" s="508"/>
      <c r="J168" s="510"/>
      <c r="M168" s="511"/>
      <c r="O168" s="5"/>
      <c r="P168" s="512"/>
    </row>
    <row r="169" spans="2:16" s="504" customFormat="1" ht="15.75" customHeight="1">
      <c r="B169" s="514"/>
      <c r="C169" s="506"/>
      <c r="D169" s="506"/>
      <c r="E169" s="507"/>
      <c r="F169" s="507"/>
      <c r="G169" s="507"/>
      <c r="H169" s="508"/>
      <c r="I169" s="508"/>
      <c r="J169" s="510"/>
      <c r="M169" s="511"/>
      <c r="O169" s="5"/>
      <c r="P169" s="512"/>
    </row>
    <row r="170" spans="2:16" s="504" customFormat="1" ht="15.75" customHeight="1">
      <c r="B170" s="514"/>
      <c r="C170" s="506"/>
      <c r="D170" s="506"/>
      <c r="E170" s="507"/>
      <c r="F170" s="507"/>
      <c r="G170" s="507"/>
      <c r="H170" s="508"/>
      <c r="I170" s="508"/>
      <c r="J170" s="510"/>
      <c r="M170" s="511"/>
      <c r="O170" s="5"/>
      <c r="P170" s="512"/>
    </row>
    <row r="171" spans="2:16" s="504" customFormat="1" ht="15.75" customHeight="1">
      <c r="B171" s="514"/>
      <c r="C171" s="506"/>
      <c r="D171" s="506"/>
      <c r="E171" s="507"/>
      <c r="F171" s="507"/>
      <c r="G171" s="507"/>
      <c r="H171" s="508"/>
      <c r="I171" s="508"/>
      <c r="J171" s="510"/>
      <c r="M171" s="511"/>
      <c r="O171" s="5"/>
      <c r="P171" s="512"/>
    </row>
    <row r="172" spans="2:16" s="504" customFormat="1" ht="15.75" customHeight="1">
      <c r="B172" s="514"/>
      <c r="C172" s="506"/>
      <c r="D172" s="506"/>
      <c r="E172" s="507"/>
      <c r="F172" s="507"/>
      <c r="G172" s="507"/>
      <c r="H172" s="508"/>
      <c r="I172" s="508"/>
      <c r="J172" s="510"/>
      <c r="M172" s="511"/>
      <c r="O172" s="5"/>
      <c r="P172" s="512"/>
    </row>
    <row r="173" spans="2:16" s="504" customFormat="1" ht="15.75" customHeight="1">
      <c r="B173" s="514"/>
      <c r="C173" s="506"/>
      <c r="D173" s="506"/>
      <c r="E173" s="507"/>
      <c r="F173" s="507"/>
      <c r="G173" s="507"/>
      <c r="H173" s="508"/>
      <c r="I173" s="508"/>
      <c r="J173" s="510"/>
      <c r="M173" s="511"/>
      <c r="O173" s="5"/>
      <c r="P173" s="512"/>
    </row>
    <row r="174" spans="2:16" s="504" customFormat="1" ht="15.75" customHeight="1">
      <c r="B174" s="514"/>
      <c r="C174" s="506"/>
      <c r="D174" s="506"/>
      <c r="E174" s="507"/>
      <c r="F174" s="507"/>
      <c r="G174" s="507"/>
      <c r="H174" s="508"/>
      <c r="I174" s="508"/>
      <c r="J174" s="510"/>
      <c r="M174" s="511"/>
      <c r="O174" s="5"/>
      <c r="P174" s="512"/>
    </row>
    <row r="175" spans="2:16" s="504" customFormat="1" ht="15.75" customHeight="1">
      <c r="B175" s="514"/>
      <c r="C175" s="506"/>
      <c r="D175" s="506"/>
      <c r="E175" s="507"/>
      <c r="F175" s="507"/>
      <c r="G175" s="507"/>
      <c r="H175" s="508"/>
      <c r="I175" s="508"/>
      <c r="J175" s="510"/>
      <c r="M175" s="511"/>
      <c r="O175" s="5"/>
      <c r="P175" s="512"/>
    </row>
    <row r="176" spans="2:16" s="504" customFormat="1" ht="15.75" customHeight="1">
      <c r="B176" s="514"/>
      <c r="C176" s="506"/>
      <c r="D176" s="506"/>
      <c r="E176" s="507"/>
      <c r="F176" s="507"/>
      <c r="G176" s="507"/>
      <c r="H176" s="508"/>
      <c r="I176" s="508"/>
      <c r="J176" s="510"/>
      <c r="M176" s="511"/>
      <c r="O176" s="5"/>
      <c r="P176" s="512"/>
    </row>
    <row r="177" spans="2:16" s="504" customFormat="1" ht="15.75" customHeight="1">
      <c r="B177" s="514"/>
      <c r="C177" s="506"/>
      <c r="D177" s="506"/>
      <c r="E177" s="507"/>
      <c r="F177" s="507"/>
      <c r="G177" s="507"/>
      <c r="H177" s="508"/>
      <c r="I177" s="508"/>
      <c r="J177" s="510"/>
      <c r="M177" s="511"/>
      <c r="O177" s="5"/>
      <c r="P177" s="512"/>
    </row>
    <row r="178" spans="2:16" s="504" customFormat="1" ht="15.75" customHeight="1">
      <c r="B178" s="514"/>
      <c r="C178" s="506"/>
      <c r="D178" s="506"/>
      <c r="E178" s="507"/>
      <c r="F178" s="507"/>
      <c r="G178" s="507"/>
      <c r="H178" s="508"/>
      <c r="I178" s="508"/>
      <c r="J178" s="510"/>
      <c r="M178" s="511"/>
      <c r="O178" s="5"/>
      <c r="P178" s="512"/>
    </row>
    <row r="179" spans="2:16" s="504" customFormat="1" ht="15.75" customHeight="1">
      <c r="B179" s="514"/>
      <c r="C179" s="506"/>
      <c r="D179" s="506"/>
      <c r="E179" s="507"/>
      <c r="F179" s="507"/>
      <c r="G179" s="507"/>
      <c r="H179" s="508"/>
      <c r="I179" s="508"/>
      <c r="J179" s="510"/>
      <c r="M179" s="511"/>
      <c r="O179" s="5"/>
      <c r="P179" s="512"/>
    </row>
    <row r="180" spans="2:16" s="504" customFormat="1" ht="15.75" customHeight="1">
      <c r="B180" s="514"/>
      <c r="C180" s="506"/>
      <c r="D180" s="506"/>
      <c r="E180" s="507"/>
      <c r="F180" s="507"/>
      <c r="G180" s="507"/>
      <c r="H180" s="508"/>
      <c r="I180" s="508"/>
      <c r="J180" s="510"/>
      <c r="M180" s="511"/>
      <c r="O180" s="5"/>
      <c r="P180" s="512"/>
    </row>
    <row r="181" spans="2:16" s="504" customFormat="1" ht="15.75" customHeight="1">
      <c r="B181" s="514"/>
      <c r="C181" s="506"/>
      <c r="D181" s="506"/>
      <c r="E181" s="507"/>
      <c r="F181" s="507"/>
      <c r="G181" s="507"/>
      <c r="H181" s="508"/>
      <c r="I181" s="508"/>
      <c r="J181" s="510"/>
      <c r="M181" s="511"/>
      <c r="O181" s="5"/>
      <c r="P181" s="512"/>
    </row>
    <row r="182" spans="2:16" s="504" customFormat="1" ht="15.75" customHeight="1">
      <c r="B182" s="514"/>
      <c r="C182" s="506"/>
      <c r="D182" s="506"/>
      <c r="E182" s="507"/>
      <c r="F182" s="507"/>
      <c r="G182" s="507"/>
      <c r="H182" s="508"/>
      <c r="I182" s="508"/>
      <c r="J182" s="510"/>
      <c r="M182" s="511"/>
      <c r="O182" s="5"/>
      <c r="P182" s="512"/>
    </row>
    <row r="183" spans="2:16" s="504" customFormat="1" ht="15.75" customHeight="1">
      <c r="B183" s="514"/>
      <c r="C183" s="506"/>
      <c r="D183" s="506"/>
      <c r="E183" s="507"/>
      <c r="F183" s="507"/>
      <c r="G183" s="507"/>
      <c r="H183" s="508"/>
      <c r="I183" s="508"/>
      <c r="J183" s="510"/>
      <c r="M183" s="511"/>
      <c r="O183" s="5"/>
      <c r="P183" s="512"/>
    </row>
    <row r="184" spans="2:16" s="504" customFormat="1" ht="15.75" customHeight="1">
      <c r="B184" s="514"/>
      <c r="C184" s="506"/>
      <c r="D184" s="506"/>
      <c r="E184" s="507"/>
      <c r="F184" s="507"/>
      <c r="G184" s="507"/>
      <c r="H184" s="508"/>
      <c r="I184" s="508"/>
      <c r="J184" s="510"/>
      <c r="M184" s="511"/>
      <c r="O184" s="5"/>
      <c r="P184" s="512"/>
    </row>
    <row r="185" spans="2:16" s="504" customFormat="1" ht="15.75" customHeight="1">
      <c r="B185" s="514"/>
      <c r="C185" s="506"/>
      <c r="D185" s="506"/>
      <c r="E185" s="507"/>
      <c r="F185" s="507"/>
      <c r="G185" s="507"/>
      <c r="H185" s="508"/>
      <c r="I185" s="508"/>
      <c r="J185" s="510"/>
      <c r="M185" s="511"/>
      <c r="O185" s="5"/>
      <c r="P185" s="512"/>
    </row>
    <row r="186" spans="2:16" s="504" customFormat="1" ht="15.75" customHeight="1">
      <c r="B186" s="514"/>
      <c r="C186" s="506"/>
      <c r="D186" s="506"/>
      <c r="E186" s="507"/>
      <c r="F186" s="507"/>
      <c r="G186" s="507"/>
      <c r="H186" s="508"/>
      <c r="I186" s="508"/>
      <c r="J186" s="510"/>
      <c r="M186" s="511"/>
      <c r="O186" s="5"/>
      <c r="P186" s="512"/>
    </row>
    <row r="187" spans="2:16" s="504" customFormat="1" ht="15.75" customHeight="1">
      <c r="B187" s="514"/>
      <c r="C187" s="506"/>
      <c r="D187" s="506"/>
      <c r="E187" s="507"/>
      <c r="F187" s="507"/>
      <c r="G187" s="507"/>
      <c r="H187" s="508"/>
      <c r="I187" s="508"/>
      <c r="J187" s="510"/>
      <c r="M187" s="511"/>
      <c r="O187" s="5"/>
      <c r="P187" s="512"/>
    </row>
    <row r="188" spans="2:16" s="504" customFormat="1" ht="15.75" customHeight="1">
      <c r="B188" s="514"/>
      <c r="C188" s="506"/>
      <c r="D188" s="506"/>
      <c r="E188" s="507"/>
      <c r="F188" s="507"/>
      <c r="G188" s="507"/>
      <c r="H188" s="508"/>
      <c r="I188" s="508"/>
      <c r="J188" s="510"/>
      <c r="M188" s="511"/>
      <c r="O188" s="5"/>
      <c r="P188" s="512"/>
    </row>
    <row r="189" spans="2:16" s="504" customFormat="1" ht="15.75" customHeight="1">
      <c r="B189" s="514"/>
      <c r="C189" s="506"/>
      <c r="D189" s="506"/>
      <c r="E189" s="507"/>
      <c r="F189" s="507"/>
      <c r="G189" s="507"/>
      <c r="H189" s="508"/>
      <c r="I189" s="508"/>
      <c r="J189" s="510"/>
      <c r="M189" s="511"/>
      <c r="O189" s="5"/>
      <c r="P189" s="512"/>
    </row>
    <row r="190" spans="2:16" s="504" customFormat="1" ht="15.75" customHeight="1">
      <c r="B190" s="514"/>
      <c r="C190" s="506"/>
      <c r="D190" s="506"/>
      <c r="E190" s="507"/>
      <c r="F190" s="507"/>
      <c r="G190" s="507"/>
      <c r="H190" s="508"/>
      <c r="I190" s="508"/>
      <c r="J190" s="510"/>
      <c r="M190" s="511"/>
      <c r="O190" s="5"/>
      <c r="P190" s="512"/>
    </row>
    <row r="191" spans="2:16" s="504" customFormat="1" ht="15.75" customHeight="1">
      <c r="B191" s="514"/>
      <c r="C191" s="506"/>
      <c r="D191" s="506"/>
      <c r="E191" s="507"/>
      <c r="F191" s="507"/>
      <c r="G191" s="507"/>
      <c r="H191" s="508"/>
      <c r="I191" s="508"/>
      <c r="J191" s="510"/>
      <c r="M191" s="511"/>
      <c r="O191" s="5"/>
      <c r="P191" s="512"/>
    </row>
    <row r="192" spans="2:16" s="504" customFormat="1" ht="15.75" customHeight="1">
      <c r="B192" s="514"/>
      <c r="C192" s="506"/>
      <c r="D192" s="506"/>
      <c r="E192" s="507"/>
      <c r="F192" s="507"/>
      <c r="G192" s="507"/>
      <c r="H192" s="508"/>
      <c r="I192" s="508"/>
      <c r="J192" s="510"/>
      <c r="M192" s="511"/>
      <c r="O192" s="5"/>
      <c r="P192" s="512"/>
    </row>
    <row r="193" spans="2:16" s="504" customFormat="1" ht="15.75" customHeight="1">
      <c r="B193" s="514"/>
      <c r="C193" s="506"/>
      <c r="D193" s="506"/>
      <c r="E193" s="507"/>
      <c r="F193" s="507"/>
      <c r="G193" s="507"/>
      <c r="H193" s="508"/>
      <c r="I193" s="508"/>
      <c r="J193" s="510"/>
      <c r="M193" s="511"/>
      <c r="O193" s="5"/>
      <c r="P193" s="512"/>
    </row>
    <row r="194" spans="2:16" s="504" customFormat="1" ht="15.75" customHeight="1">
      <c r="B194" s="514"/>
      <c r="C194" s="506"/>
      <c r="D194" s="506"/>
      <c r="E194" s="507"/>
      <c r="F194" s="507"/>
      <c r="G194" s="507"/>
      <c r="H194" s="508"/>
      <c r="I194" s="508"/>
      <c r="J194" s="510"/>
      <c r="M194" s="511"/>
      <c r="O194" s="5"/>
      <c r="P194" s="512"/>
    </row>
    <row r="195" spans="2:16" s="504" customFormat="1" ht="15.75" customHeight="1">
      <c r="B195" s="514"/>
      <c r="C195" s="506"/>
      <c r="D195" s="506"/>
      <c r="E195" s="507"/>
      <c r="F195" s="507"/>
      <c r="G195" s="507"/>
      <c r="H195" s="508"/>
      <c r="I195" s="508"/>
      <c r="J195" s="510"/>
      <c r="M195" s="511"/>
      <c r="O195" s="5"/>
      <c r="P195" s="512"/>
    </row>
    <row r="196" spans="2:16" s="504" customFormat="1" ht="15.75" customHeight="1">
      <c r="B196" s="514"/>
      <c r="C196" s="506"/>
      <c r="D196" s="506"/>
      <c r="E196" s="507"/>
      <c r="F196" s="507"/>
      <c r="G196" s="507"/>
      <c r="H196" s="508"/>
      <c r="I196" s="508"/>
      <c r="J196" s="510"/>
      <c r="M196" s="511"/>
      <c r="O196" s="5"/>
      <c r="P196" s="512"/>
    </row>
    <row r="197" spans="2:16" s="504" customFormat="1" ht="15.75" customHeight="1">
      <c r="B197" s="514"/>
      <c r="C197" s="506"/>
      <c r="D197" s="506"/>
      <c r="E197" s="507"/>
      <c r="F197" s="507"/>
      <c r="G197" s="507"/>
      <c r="H197" s="508"/>
      <c r="I197" s="508"/>
      <c r="J197" s="510"/>
      <c r="M197" s="511"/>
      <c r="O197" s="5"/>
      <c r="P197" s="512"/>
    </row>
    <row r="198" spans="2:16" s="504" customFormat="1" ht="15.75" customHeight="1">
      <c r="B198" s="514"/>
      <c r="C198" s="506"/>
      <c r="D198" s="506"/>
      <c r="E198" s="507"/>
      <c r="F198" s="507"/>
      <c r="G198" s="507"/>
      <c r="H198" s="508"/>
      <c r="I198" s="508"/>
      <c r="J198" s="510"/>
      <c r="M198" s="511"/>
      <c r="O198" s="5"/>
      <c r="P198" s="512"/>
    </row>
    <row r="199" spans="2:16" s="504" customFormat="1" ht="15.75" customHeight="1">
      <c r="B199" s="514"/>
      <c r="C199" s="506"/>
      <c r="D199" s="506"/>
      <c r="E199" s="507"/>
      <c r="F199" s="507"/>
      <c r="G199" s="507"/>
      <c r="H199" s="508"/>
      <c r="I199" s="508"/>
      <c r="J199" s="510"/>
      <c r="M199" s="511"/>
      <c r="O199" s="5"/>
      <c r="P199" s="512"/>
    </row>
    <row r="200" spans="2:16" s="504" customFormat="1" ht="15.75" customHeight="1">
      <c r="B200" s="514"/>
      <c r="C200" s="506"/>
      <c r="D200" s="506"/>
      <c r="E200" s="507"/>
      <c r="F200" s="507"/>
      <c r="G200" s="507"/>
      <c r="H200" s="508"/>
      <c r="I200" s="508"/>
      <c r="J200" s="510"/>
      <c r="M200" s="511"/>
      <c r="O200" s="5"/>
      <c r="P200" s="512"/>
    </row>
    <row r="201" spans="2:16" s="504" customFormat="1" ht="15.75" customHeight="1">
      <c r="B201" s="514"/>
      <c r="C201" s="506"/>
      <c r="D201" s="506"/>
      <c r="E201" s="507"/>
      <c r="F201" s="507"/>
      <c r="G201" s="507"/>
      <c r="H201" s="508"/>
      <c r="I201" s="508"/>
      <c r="J201" s="510"/>
      <c r="M201" s="511"/>
      <c r="O201" s="5"/>
      <c r="P201" s="512"/>
    </row>
    <row r="202" spans="2:16" s="504" customFormat="1" ht="15.75" customHeight="1">
      <c r="B202" s="514"/>
      <c r="C202" s="506"/>
      <c r="D202" s="506"/>
      <c r="E202" s="507"/>
      <c r="F202" s="507"/>
      <c r="G202" s="507"/>
      <c r="H202" s="508"/>
      <c r="I202" s="508"/>
      <c r="J202" s="510"/>
      <c r="M202" s="511"/>
      <c r="O202" s="5"/>
      <c r="P202" s="512"/>
    </row>
    <row r="203" spans="2:16" s="504" customFormat="1" ht="15.75" customHeight="1">
      <c r="B203" s="514"/>
      <c r="C203" s="506"/>
      <c r="D203" s="506"/>
      <c r="E203" s="507"/>
      <c r="F203" s="507"/>
      <c r="G203" s="507"/>
      <c r="H203" s="508"/>
      <c r="I203" s="508"/>
      <c r="J203" s="510"/>
      <c r="M203" s="511"/>
      <c r="O203" s="5"/>
      <c r="P203" s="512"/>
    </row>
    <row r="204" spans="2:16" s="504" customFormat="1" ht="15.75" customHeight="1">
      <c r="B204" s="514"/>
      <c r="C204" s="506"/>
      <c r="D204" s="506"/>
      <c r="E204" s="507"/>
      <c r="F204" s="507"/>
      <c r="G204" s="507"/>
      <c r="H204" s="508"/>
      <c r="I204" s="508"/>
      <c r="J204" s="510"/>
      <c r="M204" s="511"/>
      <c r="O204" s="5"/>
      <c r="P204" s="512"/>
    </row>
    <row r="205" spans="2:16" s="504" customFormat="1" ht="15.75" customHeight="1">
      <c r="B205" s="514"/>
      <c r="C205" s="506"/>
      <c r="D205" s="506"/>
      <c r="E205" s="507"/>
      <c r="F205" s="507"/>
      <c r="G205" s="507"/>
      <c r="H205" s="508"/>
      <c r="I205" s="508"/>
      <c r="J205" s="510"/>
      <c r="M205" s="511"/>
      <c r="O205" s="5"/>
      <c r="P205" s="512"/>
    </row>
    <row r="206" spans="2:16" s="504" customFormat="1" ht="15.75" customHeight="1">
      <c r="B206" s="514"/>
      <c r="C206" s="506"/>
      <c r="D206" s="506"/>
      <c r="E206" s="507"/>
      <c r="F206" s="507"/>
      <c r="G206" s="507"/>
      <c r="H206" s="508"/>
      <c r="I206" s="508"/>
      <c r="J206" s="510"/>
      <c r="M206" s="511"/>
      <c r="O206" s="5"/>
      <c r="P206" s="512"/>
    </row>
    <row r="207" spans="2:16" s="504" customFormat="1" ht="15.75" customHeight="1">
      <c r="B207" s="514"/>
      <c r="C207" s="506"/>
      <c r="D207" s="506"/>
      <c r="E207" s="507"/>
      <c r="F207" s="507"/>
      <c r="G207" s="507"/>
      <c r="H207" s="508"/>
      <c r="I207" s="508"/>
      <c r="J207" s="510"/>
      <c r="M207" s="511"/>
      <c r="O207" s="5"/>
      <c r="P207" s="512"/>
    </row>
    <row r="208" spans="2:16" s="504" customFormat="1" ht="15.75" customHeight="1">
      <c r="B208" s="514"/>
      <c r="C208" s="506"/>
      <c r="D208" s="506"/>
      <c r="E208" s="507"/>
      <c r="F208" s="507"/>
      <c r="G208" s="507"/>
      <c r="H208" s="508"/>
      <c r="I208" s="508"/>
      <c r="J208" s="510"/>
      <c r="M208" s="511"/>
      <c r="O208" s="5"/>
      <c r="P208" s="512"/>
    </row>
    <row r="209" spans="2:16" s="504" customFormat="1" ht="15.75" customHeight="1">
      <c r="B209" s="514"/>
      <c r="C209" s="506"/>
      <c r="D209" s="506"/>
      <c r="E209" s="507"/>
      <c r="F209" s="507"/>
      <c r="G209" s="507"/>
      <c r="H209" s="508"/>
      <c r="I209" s="508"/>
      <c r="J209" s="510"/>
      <c r="M209" s="511"/>
      <c r="O209" s="5"/>
      <c r="P209" s="512"/>
    </row>
    <row r="210" spans="2:16" s="504" customFormat="1" ht="15.75" customHeight="1">
      <c r="B210" s="514"/>
      <c r="C210" s="506"/>
      <c r="D210" s="506"/>
      <c r="E210" s="507"/>
      <c r="F210" s="507"/>
      <c r="G210" s="507"/>
      <c r="H210" s="508"/>
      <c r="I210" s="508"/>
      <c r="J210" s="510"/>
      <c r="M210" s="511"/>
      <c r="O210" s="5"/>
      <c r="P210" s="512"/>
    </row>
    <row r="211" spans="2:16" s="504" customFormat="1" ht="15.75" customHeight="1">
      <c r="B211" s="514"/>
      <c r="C211" s="506"/>
      <c r="D211" s="506"/>
      <c r="E211" s="507"/>
      <c r="F211" s="507"/>
      <c r="G211" s="507"/>
      <c r="H211" s="508"/>
      <c r="I211" s="508"/>
      <c r="J211" s="510"/>
      <c r="M211" s="511"/>
      <c r="O211" s="5"/>
      <c r="P211" s="512"/>
    </row>
    <row r="212" spans="2:16" s="504" customFormat="1" ht="15.75" customHeight="1">
      <c r="B212" s="514"/>
      <c r="C212" s="506"/>
      <c r="D212" s="506"/>
      <c r="E212" s="507"/>
      <c r="F212" s="507"/>
      <c r="G212" s="507"/>
      <c r="H212" s="508"/>
      <c r="I212" s="508"/>
      <c r="J212" s="510"/>
      <c r="M212" s="511"/>
      <c r="O212" s="5"/>
      <c r="P212" s="512"/>
    </row>
    <row r="213" spans="2:16" s="504" customFormat="1" ht="15.75" customHeight="1">
      <c r="B213" s="514"/>
      <c r="C213" s="506"/>
      <c r="D213" s="506"/>
      <c r="E213" s="507"/>
      <c r="F213" s="507"/>
      <c r="G213" s="507"/>
      <c r="H213" s="508"/>
      <c r="I213" s="508"/>
      <c r="J213" s="510"/>
      <c r="M213" s="511"/>
      <c r="O213" s="5"/>
      <c r="P213" s="512"/>
    </row>
    <row r="214" spans="2:16" s="504" customFormat="1" ht="15.75" customHeight="1">
      <c r="B214" s="514"/>
      <c r="C214" s="506"/>
      <c r="D214" s="506"/>
      <c r="E214" s="507"/>
      <c r="F214" s="507"/>
      <c r="G214" s="507"/>
      <c r="H214" s="508"/>
      <c r="I214" s="508"/>
      <c r="J214" s="510"/>
      <c r="M214" s="511"/>
      <c r="O214" s="5"/>
      <c r="P214" s="512"/>
    </row>
    <row r="215" spans="2:16" s="504" customFormat="1" ht="15.75" customHeight="1">
      <c r="B215" s="514"/>
      <c r="C215" s="506"/>
      <c r="D215" s="506"/>
      <c r="E215" s="507"/>
      <c r="F215" s="507"/>
      <c r="G215" s="507"/>
      <c r="H215" s="508"/>
      <c r="I215" s="508"/>
      <c r="J215" s="510"/>
      <c r="M215" s="511"/>
      <c r="O215" s="5"/>
      <c r="P215" s="512"/>
    </row>
    <row r="216" spans="2:16" s="504" customFormat="1" ht="15.75" customHeight="1">
      <c r="B216" s="514"/>
      <c r="C216" s="506"/>
      <c r="D216" s="506"/>
      <c r="E216" s="507"/>
      <c r="F216" s="507"/>
      <c r="G216" s="507"/>
      <c r="H216" s="508"/>
      <c r="I216" s="508"/>
      <c r="J216" s="510"/>
      <c r="M216" s="511"/>
      <c r="O216" s="5"/>
      <c r="P216" s="512"/>
    </row>
    <row r="217" spans="2:16" s="504" customFormat="1" ht="15.75" customHeight="1">
      <c r="B217" s="514"/>
      <c r="C217" s="506"/>
      <c r="D217" s="506"/>
      <c r="E217" s="507"/>
      <c r="F217" s="507"/>
      <c r="G217" s="507"/>
      <c r="H217" s="508"/>
      <c r="I217" s="508"/>
      <c r="J217" s="510"/>
      <c r="M217" s="511"/>
      <c r="O217" s="5"/>
      <c r="P217" s="512"/>
    </row>
    <row r="218" spans="2:16" s="504" customFormat="1" ht="15.75" customHeight="1">
      <c r="B218" s="514"/>
      <c r="C218" s="506"/>
      <c r="D218" s="506"/>
      <c r="E218" s="507"/>
      <c r="F218" s="507"/>
      <c r="G218" s="507"/>
      <c r="H218" s="508"/>
      <c r="I218" s="508"/>
      <c r="J218" s="510"/>
      <c r="M218" s="511"/>
      <c r="O218" s="5"/>
      <c r="P218" s="512"/>
    </row>
    <row r="219" spans="2:16" s="504" customFormat="1" ht="15.75" customHeight="1">
      <c r="B219" s="514"/>
      <c r="C219" s="506"/>
      <c r="D219" s="506"/>
      <c r="E219" s="507"/>
      <c r="F219" s="507"/>
      <c r="G219" s="507"/>
      <c r="H219" s="508"/>
      <c r="I219" s="508"/>
      <c r="J219" s="510"/>
      <c r="M219" s="511"/>
      <c r="O219" s="5"/>
      <c r="P219" s="512"/>
    </row>
    <row r="220" spans="2:16" s="504" customFormat="1" ht="15.75" customHeight="1">
      <c r="B220" s="514"/>
      <c r="C220" s="506"/>
      <c r="D220" s="506"/>
      <c r="E220" s="507"/>
      <c r="F220" s="507"/>
      <c r="G220" s="507"/>
      <c r="H220" s="508"/>
      <c r="I220" s="508"/>
      <c r="J220" s="510"/>
      <c r="M220" s="511"/>
      <c r="O220" s="5"/>
      <c r="P220" s="512"/>
    </row>
    <row r="221" spans="2:16" s="504" customFormat="1" ht="15.75" customHeight="1">
      <c r="B221" s="514"/>
      <c r="C221" s="506"/>
      <c r="D221" s="506"/>
      <c r="E221" s="507"/>
      <c r="F221" s="507"/>
      <c r="G221" s="507"/>
      <c r="H221" s="508"/>
      <c r="I221" s="508"/>
      <c r="J221" s="510"/>
      <c r="M221" s="511"/>
      <c r="O221" s="5"/>
      <c r="P221" s="512"/>
    </row>
    <row r="222" spans="2:16" s="504" customFormat="1" ht="15.75" customHeight="1">
      <c r="B222" s="514"/>
      <c r="C222" s="506"/>
      <c r="D222" s="506"/>
      <c r="E222" s="507"/>
      <c r="F222" s="507"/>
      <c r="G222" s="507"/>
      <c r="H222" s="508"/>
      <c r="I222" s="508"/>
      <c r="J222" s="510"/>
      <c r="M222" s="511"/>
      <c r="O222" s="5"/>
      <c r="P222" s="512"/>
    </row>
    <row r="223" spans="2:16" s="504" customFormat="1" ht="15.75" customHeight="1">
      <c r="B223" s="514"/>
      <c r="C223" s="506"/>
      <c r="D223" s="506"/>
      <c r="E223" s="507"/>
      <c r="F223" s="507"/>
      <c r="G223" s="507"/>
      <c r="H223" s="508"/>
      <c r="I223" s="508"/>
      <c r="J223" s="510"/>
      <c r="M223" s="511"/>
      <c r="O223" s="5"/>
      <c r="P223" s="512"/>
    </row>
    <row r="224" spans="2:16" s="504" customFormat="1" ht="15.75" customHeight="1">
      <c r="B224" s="514"/>
      <c r="C224" s="506"/>
      <c r="D224" s="506"/>
      <c r="E224" s="507"/>
      <c r="F224" s="507"/>
      <c r="G224" s="507"/>
      <c r="H224" s="508"/>
      <c r="I224" s="508"/>
      <c r="J224" s="510"/>
      <c r="M224" s="511"/>
      <c r="O224" s="5"/>
      <c r="P224" s="512"/>
    </row>
    <row r="225" spans="2:16" s="504" customFormat="1" ht="15.75" customHeight="1">
      <c r="B225" s="514"/>
      <c r="C225" s="506"/>
      <c r="D225" s="506"/>
      <c r="E225" s="507"/>
      <c r="F225" s="507"/>
      <c r="G225" s="507"/>
      <c r="H225" s="508"/>
      <c r="I225" s="508"/>
      <c r="J225" s="510"/>
      <c r="M225" s="511"/>
      <c r="O225" s="5"/>
      <c r="P225" s="512"/>
    </row>
    <row r="226" spans="2:16" s="504" customFormat="1" ht="15.75" customHeight="1">
      <c r="B226" s="514"/>
      <c r="C226" s="506"/>
      <c r="D226" s="506"/>
      <c r="E226" s="507"/>
      <c r="F226" s="507"/>
      <c r="G226" s="507"/>
      <c r="H226" s="508"/>
      <c r="I226" s="508"/>
      <c r="J226" s="510"/>
      <c r="M226" s="511"/>
      <c r="O226" s="5"/>
      <c r="P226" s="512"/>
    </row>
    <row r="227" spans="2:16" s="504" customFormat="1" ht="15.75" customHeight="1">
      <c r="B227" s="514"/>
      <c r="C227" s="506"/>
      <c r="D227" s="506"/>
      <c r="E227" s="507"/>
      <c r="F227" s="507"/>
      <c r="G227" s="507"/>
      <c r="H227" s="508"/>
      <c r="I227" s="508"/>
      <c r="J227" s="510"/>
      <c r="M227" s="511"/>
      <c r="O227" s="5"/>
      <c r="P227" s="512"/>
    </row>
    <row r="228" spans="2:16" s="504" customFormat="1" ht="15.75" customHeight="1">
      <c r="B228" s="514"/>
      <c r="C228" s="506"/>
      <c r="D228" s="506"/>
      <c r="E228" s="507"/>
      <c r="F228" s="507"/>
      <c r="G228" s="507"/>
      <c r="H228" s="508"/>
      <c r="I228" s="508"/>
      <c r="J228" s="510"/>
      <c r="M228" s="511"/>
      <c r="O228" s="5"/>
      <c r="P228" s="512"/>
    </row>
    <row r="229" spans="2:16" s="504" customFormat="1" ht="15.75" customHeight="1">
      <c r="B229" s="514"/>
      <c r="C229" s="506"/>
      <c r="D229" s="506"/>
      <c r="E229" s="507"/>
      <c r="F229" s="507"/>
      <c r="G229" s="507"/>
      <c r="H229" s="508"/>
      <c r="I229" s="508"/>
      <c r="J229" s="510"/>
      <c r="M229" s="511"/>
      <c r="O229" s="5"/>
      <c r="P229" s="512"/>
    </row>
    <row r="230" spans="2:16" s="504" customFormat="1" ht="15.75" customHeight="1">
      <c r="B230" s="514"/>
      <c r="C230" s="506"/>
      <c r="D230" s="506"/>
      <c r="E230" s="507"/>
      <c r="F230" s="507"/>
      <c r="G230" s="507"/>
      <c r="H230" s="508"/>
      <c r="I230" s="508"/>
      <c r="J230" s="510"/>
      <c r="M230" s="511"/>
      <c r="O230" s="5"/>
      <c r="P230" s="512"/>
    </row>
    <row r="231" spans="2:16" s="504" customFormat="1" ht="15.75" customHeight="1">
      <c r="B231" s="514"/>
      <c r="C231" s="506"/>
      <c r="D231" s="506"/>
      <c r="E231" s="507"/>
      <c r="F231" s="507"/>
      <c r="G231" s="507"/>
      <c r="H231" s="508"/>
      <c r="I231" s="508"/>
      <c r="J231" s="510"/>
      <c r="M231" s="511"/>
      <c r="O231" s="5"/>
      <c r="P231" s="512"/>
    </row>
    <row r="232" spans="2:16" s="504" customFormat="1" ht="15.75" customHeight="1">
      <c r="B232" s="514"/>
      <c r="C232" s="506"/>
      <c r="D232" s="506"/>
      <c r="E232" s="507"/>
      <c r="F232" s="507"/>
      <c r="G232" s="507"/>
      <c r="H232" s="508"/>
      <c r="I232" s="508"/>
      <c r="J232" s="510"/>
      <c r="M232" s="511"/>
      <c r="O232" s="5"/>
      <c r="P232" s="512"/>
    </row>
    <row r="233" spans="2:16" s="504" customFormat="1" ht="15.75" customHeight="1">
      <c r="B233" s="514"/>
      <c r="C233" s="506"/>
      <c r="D233" s="506"/>
      <c r="E233" s="507"/>
      <c r="F233" s="507"/>
      <c r="G233" s="507"/>
      <c r="H233" s="508"/>
      <c r="I233" s="508"/>
      <c r="J233" s="510"/>
      <c r="M233" s="511"/>
      <c r="O233" s="5"/>
      <c r="P233" s="512"/>
    </row>
    <row r="234" spans="2:16" s="504" customFormat="1" ht="15.75" customHeight="1">
      <c r="B234" s="514"/>
      <c r="C234" s="506"/>
      <c r="D234" s="506"/>
      <c r="E234" s="507"/>
      <c r="F234" s="507"/>
      <c r="G234" s="507"/>
      <c r="H234" s="508"/>
      <c r="I234" s="508"/>
      <c r="J234" s="510"/>
      <c r="M234" s="511"/>
      <c r="O234" s="5"/>
      <c r="P234" s="512"/>
    </row>
    <row r="235" spans="2:16" s="504" customFormat="1" ht="15.75" customHeight="1">
      <c r="B235" s="514"/>
      <c r="C235" s="506"/>
      <c r="D235" s="506"/>
      <c r="E235" s="507"/>
      <c r="F235" s="507"/>
      <c r="G235" s="507"/>
      <c r="H235" s="508"/>
      <c r="I235" s="508"/>
      <c r="J235" s="510"/>
      <c r="M235" s="511"/>
      <c r="O235" s="5"/>
      <c r="P235" s="512"/>
    </row>
    <row r="236" spans="2:16" s="504" customFormat="1" ht="15.75" customHeight="1">
      <c r="B236" s="514"/>
      <c r="C236" s="506"/>
      <c r="D236" s="506"/>
      <c r="E236" s="507"/>
      <c r="F236" s="507"/>
      <c r="G236" s="507"/>
      <c r="H236" s="508"/>
      <c r="I236" s="508"/>
      <c r="J236" s="510"/>
      <c r="M236" s="511"/>
      <c r="O236" s="5"/>
      <c r="P236" s="512"/>
    </row>
    <row r="237" spans="2:16" s="504" customFormat="1" ht="15.75" customHeight="1">
      <c r="B237" s="514"/>
      <c r="C237" s="506"/>
      <c r="D237" s="506"/>
      <c r="E237" s="507"/>
      <c r="F237" s="507"/>
      <c r="G237" s="507"/>
      <c r="H237" s="508"/>
      <c r="I237" s="508"/>
      <c r="J237" s="510"/>
      <c r="M237" s="511"/>
      <c r="O237" s="5"/>
      <c r="P237" s="512"/>
    </row>
    <row r="238" spans="2:16" s="504" customFormat="1" ht="15.75" customHeight="1">
      <c r="B238" s="514"/>
      <c r="C238" s="506"/>
      <c r="D238" s="506"/>
      <c r="E238" s="507"/>
      <c r="F238" s="507"/>
      <c r="G238" s="507"/>
      <c r="H238" s="508"/>
      <c r="I238" s="508"/>
      <c r="J238" s="510"/>
      <c r="M238" s="511"/>
      <c r="O238" s="5"/>
      <c r="P238" s="512"/>
    </row>
    <row r="239" spans="2:16" s="504" customFormat="1" ht="15.75" customHeight="1">
      <c r="B239" s="514"/>
      <c r="C239" s="506"/>
      <c r="D239" s="506"/>
      <c r="E239" s="507"/>
      <c r="F239" s="507"/>
      <c r="G239" s="507"/>
      <c r="H239" s="508"/>
      <c r="I239" s="508"/>
      <c r="J239" s="510"/>
      <c r="M239" s="511"/>
      <c r="O239" s="5"/>
      <c r="P239" s="512"/>
    </row>
    <row r="240" spans="2:16" s="504" customFormat="1" ht="15.75" customHeight="1">
      <c r="B240" s="514"/>
      <c r="C240" s="506"/>
      <c r="D240" s="506"/>
      <c r="E240" s="507"/>
      <c r="F240" s="507"/>
      <c r="G240" s="507"/>
      <c r="H240" s="508"/>
      <c r="I240" s="508"/>
      <c r="J240" s="510"/>
      <c r="M240" s="511"/>
      <c r="O240" s="5"/>
      <c r="P240" s="512"/>
    </row>
    <row r="241" spans="2:16" s="504" customFormat="1" ht="15.75" customHeight="1">
      <c r="B241" s="514"/>
      <c r="C241" s="506"/>
      <c r="D241" s="506"/>
      <c r="E241" s="507"/>
      <c r="F241" s="507"/>
      <c r="G241" s="507"/>
      <c r="H241" s="508"/>
      <c r="I241" s="508"/>
      <c r="J241" s="510"/>
      <c r="M241" s="511"/>
      <c r="O241" s="5"/>
      <c r="P241" s="512"/>
    </row>
    <row r="242" spans="2:16" s="504" customFormat="1" ht="15.75" customHeight="1">
      <c r="B242" s="514"/>
      <c r="C242" s="506"/>
      <c r="D242" s="506"/>
      <c r="E242" s="507"/>
      <c r="F242" s="507"/>
      <c r="G242" s="507"/>
      <c r="H242" s="508"/>
      <c r="I242" s="508"/>
      <c r="J242" s="510"/>
      <c r="M242" s="511"/>
      <c r="O242" s="5"/>
      <c r="P242" s="512"/>
    </row>
    <row r="243" spans="2:16" s="504" customFormat="1" ht="15.75" customHeight="1">
      <c r="B243" s="514"/>
      <c r="C243" s="506"/>
      <c r="D243" s="506"/>
      <c r="E243" s="507"/>
      <c r="F243" s="507"/>
      <c r="G243" s="507"/>
      <c r="H243" s="508"/>
      <c r="I243" s="508"/>
      <c r="J243" s="510"/>
      <c r="M243" s="511"/>
      <c r="O243" s="5"/>
      <c r="P243" s="512"/>
    </row>
    <row r="244" spans="2:16" s="504" customFormat="1" ht="15.75" customHeight="1">
      <c r="B244" s="514"/>
      <c r="C244" s="506"/>
      <c r="D244" s="506"/>
      <c r="E244" s="507"/>
      <c r="F244" s="507"/>
      <c r="G244" s="507"/>
      <c r="H244" s="508"/>
      <c r="I244" s="508"/>
      <c r="J244" s="510"/>
      <c r="M244" s="511"/>
      <c r="O244" s="5"/>
      <c r="P244" s="512"/>
    </row>
    <row r="245" spans="2:16" s="504" customFormat="1" ht="15.75" customHeight="1">
      <c r="B245" s="514"/>
      <c r="C245" s="506"/>
      <c r="D245" s="506"/>
      <c r="E245" s="507"/>
      <c r="F245" s="507"/>
      <c r="G245" s="507"/>
      <c r="H245" s="508"/>
      <c r="I245" s="508"/>
      <c r="J245" s="510"/>
      <c r="M245" s="511"/>
      <c r="O245" s="5"/>
      <c r="P245" s="512"/>
    </row>
    <row r="246" spans="2:16" s="504" customFormat="1" ht="15.75" customHeight="1">
      <c r="B246" s="514"/>
      <c r="C246" s="506"/>
      <c r="D246" s="506"/>
      <c r="E246" s="507"/>
      <c r="F246" s="507"/>
      <c r="G246" s="507"/>
      <c r="H246" s="508"/>
      <c r="I246" s="508"/>
      <c r="J246" s="510"/>
      <c r="M246" s="511"/>
      <c r="O246" s="5"/>
      <c r="P246" s="512"/>
    </row>
    <row r="247" spans="2:16" s="504" customFormat="1" ht="15.75" customHeight="1">
      <c r="B247" s="514"/>
      <c r="C247" s="506"/>
      <c r="D247" s="506"/>
      <c r="E247" s="507"/>
      <c r="F247" s="507"/>
      <c r="G247" s="507"/>
      <c r="H247" s="508"/>
      <c r="I247" s="508"/>
      <c r="J247" s="510"/>
      <c r="M247" s="511"/>
      <c r="O247" s="5"/>
      <c r="P247" s="512"/>
    </row>
    <row r="248" spans="2:16" s="504" customFormat="1" ht="15.75" customHeight="1">
      <c r="B248" s="514"/>
      <c r="C248" s="506"/>
      <c r="D248" s="506"/>
      <c r="E248" s="507"/>
      <c r="F248" s="507"/>
      <c r="G248" s="507"/>
      <c r="H248" s="508"/>
      <c r="I248" s="508"/>
      <c r="J248" s="510"/>
      <c r="M248" s="511"/>
      <c r="O248" s="5"/>
      <c r="P248" s="512"/>
    </row>
    <row r="249" spans="2:16" s="504" customFormat="1" ht="15.75" customHeight="1">
      <c r="B249" s="514"/>
      <c r="C249" s="506"/>
      <c r="D249" s="506"/>
      <c r="E249" s="507"/>
      <c r="F249" s="507"/>
      <c r="G249" s="507"/>
      <c r="H249" s="508"/>
      <c r="I249" s="508"/>
      <c r="J249" s="510"/>
      <c r="M249" s="511"/>
      <c r="O249" s="5"/>
      <c r="P249" s="512"/>
    </row>
    <row r="250" spans="2:16" s="504" customFormat="1" ht="15.75" customHeight="1">
      <c r="B250" s="514"/>
      <c r="C250" s="506"/>
      <c r="D250" s="506"/>
      <c r="E250" s="507"/>
      <c r="F250" s="507"/>
      <c r="G250" s="507"/>
      <c r="H250" s="508"/>
      <c r="I250" s="508"/>
      <c r="J250" s="510"/>
      <c r="M250" s="511"/>
      <c r="O250" s="5"/>
      <c r="P250" s="512"/>
    </row>
    <row r="251" spans="2:16" s="504" customFormat="1" ht="15.75" customHeight="1">
      <c r="B251" s="514"/>
      <c r="C251" s="506"/>
      <c r="D251" s="506"/>
      <c r="E251" s="507"/>
      <c r="F251" s="507"/>
      <c r="G251" s="507"/>
      <c r="H251" s="508"/>
      <c r="I251" s="508"/>
      <c r="J251" s="510"/>
      <c r="M251" s="511"/>
      <c r="O251" s="5"/>
      <c r="P251" s="512"/>
    </row>
    <row r="252" spans="2:16" s="504" customFormat="1" ht="15.75" customHeight="1">
      <c r="B252" s="514"/>
      <c r="C252" s="506"/>
      <c r="D252" s="506"/>
      <c r="E252" s="507"/>
      <c r="F252" s="507"/>
      <c r="G252" s="507"/>
      <c r="H252" s="508"/>
      <c r="I252" s="508"/>
      <c r="J252" s="510"/>
      <c r="M252" s="511"/>
      <c r="O252" s="5"/>
      <c r="P252" s="512"/>
    </row>
    <row r="253" spans="2:16" s="504" customFormat="1" ht="15.75" customHeight="1">
      <c r="B253" s="514"/>
      <c r="C253" s="506"/>
      <c r="D253" s="506"/>
      <c r="E253" s="507"/>
      <c r="F253" s="507"/>
      <c r="G253" s="507"/>
      <c r="H253" s="508"/>
      <c r="I253" s="508"/>
      <c r="J253" s="510"/>
      <c r="M253" s="511"/>
      <c r="O253" s="5"/>
      <c r="P253" s="512"/>
    </row>
    <row r="254" spans="2:16" s="504" customFormat="1" ht="15.75" customHeight="1">
      <c r="B254" s="514"/>
      <c r="C254" s="506"/>
      <c r="D254" s="506"/>
      <c r="E254" s="507"/>
      <c r="F254" s="507"/>
      <c r="G254" s="507"/>
      <c r="H254" s="508"/>
      <c r="I254" s="508"/>
      <c r="J254" s="510"/>
      <c r="M254" s="511"/>
      <c r="O254" s="5"/>
      <c r="P254" s="512"/>
    </row>
    <row r="255" spans="2:16" s="504" customFormat="1" ht="15.75" customHeight="1">
      <c r="B255" s="514"/>
      <c r="C255" s="506"/>
      <c r="D255" s="506"/>
      <c r="E255" s="507"/>
      <c r="F255" s="507"/>
      <c r="G255" s="507"/>
      <c r="H255" s="508"/>
      <c r="I255" s="508"/>
      <c r="J255" s="510"/>
      <c r="M255" s="511"/>
      <c r="O255" s="5"/>
      <c r="P255" s="512"/>
    </row>
    <row r="256" spans="2:16" s="504" customFormat="1" ht="15.75" customHeight="1">
      <c r="B256" s="514"/>
      <c r="C256" s="506"/>
      <c r="D256" s="506"/>
      <c r="E256" s="507"/>
      <c r="F256" s="507"/>
      <c r="G256" s="507"/>
      <c r="H256" s="508"/>
      <c r="I256" s="508"/>
      <c r="J256" s="510"/>
      <c r="M256" s="511"/>
      <c r="O256" s="5"/>
      <c r="P256" s="512"/>
    </row>
    <row r="257" spans="2:16" s="504" customFormat="1" ht="15.75" customHeight="1">
      <c r="B257" s="514"/>
      <c r="C257" s="506"/>
      <c r="D257" s="506"/>
      <c r="E257" s="507"/>
      <c r="F257" s="507"/>
      <c r="G257" s="507"/>
      <c r="H257" s="508"/>
      <c r="I257" s="508"/>
      <c r="J257" s="510"/>
      <c r="M257" s="511"/>
      <c r="O257" s="5"/>
      <c r="P257" s="512"/>
    </row>
    <row r="258" spans="2:16" s="504" customFormat="1" ht="15.75" customHeight="1">
      <c r="B258" s="514"/>
      <c r="C258" s="506"/>
      <c r="D258" s="506"/>
      <c r="E258" s="507"/>
      <c r="F258" s="507"/>
      <c r="G258" s="507"/>
      <c r="H258" s="508"/>
      <c r="I258" s="508"/>
      <c r="J258" s="510"/>
      <c r="M258" s="511"/>
      <c r="O258" s="5"/>
      <c r="P258" s="512"/>
    </row>
    <row r="259" spans="2:16" s="504" customFormat="1" ht="15.75" customHeight="1">
      <c r="B259" s="514"/>
      <c r="C259" s="506"/>
      <c r="D259" s="506"/>
      <c r="E259" s="507"/>
      <c r="F259" s="507"/>
      <c r="G259" s="507"/>
      <c r="H259" s="508"/>
      <c r="I259" s="508"/>
      <c r="J259" s="510"/>
      <c r="M259" s="511"/>
      <c r="O259" s="5"/>
      <c r="P259" s="512"/>
    </row>
    <row r="260" spans="2:16" s="504" customFormat="1" ht="15.75" customHeight="1">
      <c r="B260" s="514"/>
      <c r="C260" s="506"/>
      <c r="D260" s="506"/>
      <c r="E260" s="507"/>
      <c r="F260" s="507"/>
      <c r="G260" s="507"/>
      <c r="H260" s="508"/>
      <c r="I260" s="508"/>
      <c r="J260" s="510"/>
      <c r="M260" s="511"/>
      <c r="O260" s="5"/>
      <c r="P260" s="512"/>
    </row>
    <row r="261" spans="2:16" s="504" customFormat="1" ht="15.75" customHeight="1">
      <c r="B261" s="514"/>
      <c r="C261" s="506"/>
      <c r="D261" s="506"/>
      <c r="E261" s="507"/>
      <c r="F261" s="507"/>
      <c r="G261" s="507"/>
      <c r="H261" s="508"/>
      <c r="I261" s="508"/>
      <c r="J261" s="510"/>
      <c r="M261" s="511"/>
      <c r="O261" s="5"/>
      <c r="P261" s="512"/>
    </row>
    <row r="262" spans="2:16" s="504" customFormat="1" ht="15.75" customHeight="1">
      <c r="B262" s="514"/>
      <c r="C262" s="506"/>
      <c r="D262" s="506"/>
      <c r="E262" s="507"/>
      <c r="F262" s="507"/>
      <c r="G262" s="507"/>
      <c r="H262" s="508"/>
      <c r="I262" s="508"/>
      <c r="J262" s="510"/>
      <c r="M262" s="511"/>
      <c r="O262" s="5"/>
      <c r="P262" s="512"/>
    </row>
    <row r="263" spans="2:16" s="504" customFormat="1" ht="15.75" customHeight="1">
      <c r="B263" s="514"/>
      <c r="C263" s="506"/>
      <c r="D263" s="506"/>
      <c r="E263" s="507"/>
      <c r="F263" s="507"/>
      <c r="G263" s="507"/>
      <c r="H263" s="508"/>
      <c r="I263" s="508"/>
      <c r="J263" s="510"/>
      <c r="M263" s="511"/>
      <c r="O263" s="5"/>
      <c r="P263" s="512"/>
    </row>
    <row r="264" spans="2:16" s="504" customFormat="1" ht="15.75" customHeight="1">
      <c r="B264" s="514"/>
      <c r="C264" s="506"/>
      <c r="D264" s="506"/>
      <c r="E264" s="507"/>
      <c r="F264" s="507"/>
      <c r="G264" s="507"/>
      <c r="H264" s="508"/>
      <c r="I264" s="508"/>
      <c r="J264" s="510"/>
      <c r="M264" s="511"/>
      <c r="O264" s="5"/>
      <c r="P264" s="512"/>
    </row>
    <row r="265" spans="2:16" s="504" customFormat="1" ht="15.75" customHeight="1">
      <c r="B265" s="514"/>
      <c r="C265" s="506"/>
      <c r="D265" s="506"/>
      <c r="E265" s="507"/>
      <c r="F265" s="507"/>
      <c r="G265" s="507"/>
      <c r="H265" s="508"/>
      <c r="I265" s="508"/>
      <c r="J265" s="510"/>
      <c r="M265" s="511"/>
      <c r="O265" s="5"/>
      <c r="P265" s="512"/>
    </row>
    <row r="266" spans="2:16" s="504" customFormat="1" ht="15.75" customHeight="1">
      <c r="B266" s="514"/>
      <c r="C266" s="506"/>
      <c r="D266" s="506"/>
      <c r="E266" s="507"/>
      <c r="F266" s="507"/>
      <c r="G266" s="507"/>
      <c r="H266" s="508"/>
      <c r="I266" s="508"/>
      <c r="J266" s="510"/>
      <c r="M266" s="511"/>
      <c r="O266" s="5"/>
      <c r="P266" s="512"/>
    </row>
    <row r="267" spans="2:16" s="504" customFormat="1" ht="15.75" customHeight="1">
      <c r="B267" s="514"/>
      <c r="C267" s="506"/>
      <c r="D267" s="506"/>
      <c r="E267" s="507"/>
      <c r="F267" s="507"/>
      <c r="G267" s="507"/>
      <c r="H267" s="508"/>
      <c r="I267" s="508"/>
      <c r="J267" s="510"/>
      <c r="M267" s="511"/>
      <c r="O267" s="5"/>
      <c r="P267" s="512"/>
    </row>
    <row r="268" spans="2:16" s="504" customFormat="1" ht="15.75" customHeight="1">
      <c r="B268" s="514"/>
      <c r="C268" s="506"/>
      <c r="D268" s="506"/>
      <c r="E268" s="507"/>
      <c r="F268" s="507"/>
      <c r="G268" s="507"/>
      <c r="H268" s="508"/>
      <c r="I268" s="508"/>
      <c r="J268" s="510"/>
      <c r="M268" s="511"/>
      <c r="O268" s="5"/>
      <c r="P268" s="512"/>
    </row>
    <row r="269" spans="2:16" s="504" customFormat="1" ht="15.75" customHeight="1">
      <c r="B269" s="514"/>
      <c r="C269" s="506"/>
      <c r="D269" s="506"/>
      <c r="E269" s="507"/>
      <c r="F269" s="507"/>
      <c r="G269" s="507"/>
      <c r="H269" s="508"/>
      <c r="I269" s="508"/>
      <c r="J269" s="510"/>
      <c r="M269" s="511"/>
      <c r="O269" s="5"/>
      <c r="P269" s="512"/>
    </row>
    <row r="270" spans="2:16" s="504" customFormat="1" ht="15.75" customHeight="1">
      <c r="B270" s="514"/>
      <c r="C270" s="506"/>
      <c r="D270" s="506"/>
      <c r="E270" s="507"/>
      <c r="F270" s="507"/>
      <c r="G270" s="507"/>
      <c r="H270" s="508"/>
      <c r="I270" s="508"/>
      <c r="J270" s="510"/>
      <c r="M270" s="511"/>
      <c r="O270" s="5"/>
      <c r="P270" s="512"/>
    </row>
    <row r="271" spans="2:16" s="504" customFormat="1" ht="15.75" customHeight="1">
      <c r="B271" s="514"/>
      <c r="C271" s="506"/>
      <c r="D271" s="506"/>
      <c r="E271" s="507"/>
      <c r="F271" s="507"/>
      <c r="G271" s="507"/>
      <c r="H271" s="508"/>
      <c r="I271" s="508"/>
      <c r="J271" s="510"/>
      <c r="M271" s="511"/>
      <c r="O271" s="5"/>
      <c r="P271" s="512"/>
    </row>
    <row r="272" spans="2:16" s="504" customFormat="1" ht="15.75" customHeight="1">
      <c r="B272" s="514"/>
      <c r="C272" s="506"/>
      <c r="D272" s="506"/>
      <c r="E272" s="507"/>
      <c r="F272" s="507"/>
      <c r="G272" s="507"/>
      <c r="H272" s="508"/>
      <c r="I272" s="508"/>
      <c r="J272" s="510"/>
      <c r="M272" s="511"/>
      <c r="O272" s="5"/>
      <c r="P272" s="512"/>
    </row>
    <row r="273" spans="2:16" s="504" customFormat="1" ht="15.75" customHeight="1">
      <c r="B273" s="514"/>
      <c r="C273" s="506"/>
      <c r="D273" s="506"/>
      <c r="E273" s="507"/>
      <c r="F273" s="507"/>
      <c r="G273" s="507"/>
      <c r="H273" s="508"/>
      <c r="I273" s="508"/>
      <c r="J273" s="510"/>
      <c r="M273" s="511"/>
      <c r="O273" s="5"/>
      <c r="P273" s="512"/>
    </row>
    <row r="274" spans="2:16" s="504" customFormat="1" ht="15.75" customHeight="1">
      <c r="B274" s="514"/>
      <c r="C274" s="506"/>
      <c r="D274" s="506"/>
      <c r="E274" s="507"/>
      <c r="F274" s="507"/>
      <c r="G274" s="507"/>
      <c r="H274" s="508"/>
      <c r="I274" s="508"/>
      <c r="J274" s="510"/>
      <c r="M274" s="511"/>
      <c r="O274" s="5"/>
      <c r="P274" s="512"/>
    </row>
    <row r="275" spans="2:16" s="504" customFormat="1" ht="15.75" customHeight="1">
      <c r="B275" s="514"/>
      <c r="C275" s="506"/>
      <c r="D275" s="506"/>
      <c r="E275" s="507"/>
      <c r="F275" s="507"/>
      <c r="G275" s="507"/>
      <c r="H275" s="508"/>
      <c r="I275" s="508"/>
      <c r="J275" s="510"/>
      <c r="M275" s="511"/>
      <c r="O275" s="5"/>
      <c r="P275" s="512"/>
    </row>
    <row r="276" spans="2:16" s="504" customFormat="1" ht="15.75" customHeight="1">
      <c r="B276" s="514"/>
      <c r="C276" s="506"/>
      <c r="D276" s="506"/>
      <c r="E276" s="507"/>
      <c r="F276" s="507"/>
      <c r="G276" s="507"/>
      <c r="H276" s="508"/>
      <c r="I276" s="508"/>
      <c r="J276" s="510"/>
      <c r="M276" s="511"/>
      <c r="O276" s="5"/>
      <c r="P276" s="512"/>
    </row>
    <row r="277" spans="2:16" s="504" customFormat="1" ht="15.75" customHeight="1">
      <c r="B277" s="514"/>
      <c r="C277" s="506"/>
      <c r="D277" s="506"/>
      <c r="E277" s="507"/>
      <c r="F277" s="507"/>
      <c r="G277" s="507"/>
      <c r="H277" s="508"/>
      <c r="I277" s="508"/>
      <c r="J277" s="510"/>
      <c r="M277" s="511"/>
      <c r="O277" s="5"/>
      <c r="P277" s="512"/>
    </row>
    <row r="278" spans="2:16" s="504" customFormat="1" ht="15.75" customHeight="1">
      <c r="B278" s="514"/>
      <c r="C278" s="506"/>
      <c r="D278" s="506"/>
      <c r="E278" s="507"/>
      <c r="F278" s="507"/>
      <c r="G278" s="507"/>
      <c r="H278" s="508"/>
      <c r="I278" s="508"/>
      <c r="J278" s="510"/>
      <c r="M278" s="511"/>
      <c r="O278" s="5"/>
      <c r="P278" s="512"/>
    </row>
    <row r="279" spans="2:16" s="504" customFormat="1" ht="15.75" customHeight="1">
      <c r="B279" s="514"/>
      <c r="C279" s="506"/>
      <c r="D279" s="506"/>
      <c r="E279" s="507"/>
      <c r="F279" s="507"/>
      <c r="G279" s="507"/>
      <c r="H279" s="508"/>
      <c r="I279" s="508"/>
      <c r="J279" s="510"/>
      <c r="M279" s="511"/>
      <c r="O279" s="5"/>
      <c r="P279" s="512"/>
    </row>
    <row r="280" spans="2:16" s="504" customFormat="1" ht="15.75" customHeight="1">
      <c r="B280" s="514"/>
      <c r="C280" s="506"/>
      <c r="D280" s="506"/>
      <c r="E280" s="507"/>
      <c r="F280" s="507"/>
      <c r="G280" s="507"/>
      <c r="H280" s="508"/>
      <c r="I280" s="508"/>
      <c r="J280" s="510"/>
      <c r="M280" s="511"/>
      <c r="O280" s="5"/>
      <c r="P280" s="512"/>
    </row>
    <row r="281" spans="2:16" s="504" customFormat="1" ht="15.75" customHeight="1">
      <c r="B281" s="514"/>
      <c r="C281" s="506"/>
      <c r="D281" s="506"/>
      <c r="E281" s="507"/>
      <c r="F281" s="507"/>
      <c r="G281" s="507"/>
      <c r="H281" s="508"/>
      <c r="I281" s="508"/>
      <c r="J281" s="510"/>
      <c r="M281" s="511"/>
      <c r="O281" s="5"/>
      <c r="P281" s="512"/>
    </row>
    <row r="282" spans="2:16" s="504" customFormat="1" ht="15.75" customHeight="1">
      <c r="B282" s="514"/>
      <c r="C282" s="506"/>
      <c r="D282" s="506"/>
      <c r="E282" s="507"/>
      <c r="F282" s="507"/>
      <c r="G282" s="507"/>
      <c r="H282" s="508"/>
      <c r="I282" s="508"/>
      <c r="J282" s="510"/>
      <c r="M282" s="511"/>
      <c r="O282" s="5"/>
      <c r="P282" s="512"/>
    </row>
    <row r="283" spans="2:16" s="504" customFormat="1" ht="15.75" customHeight="1">
      <c r="B283" s="514"/>
      <c r="C283" s="506"/>
      <c r="D283" s="506"/>
      <c r="E283" s="507"/>
      <c r="F283" s="507"/>
      <c r="G283" s="507"/>
      <c r="H283" s="508"/>
      <c r="I283" s="508"/>
      <c r="J283" s="510"/>
      <c r="M283" s="511"/>
      <c r="O283" s="5"/>
      <c r="P283" s="512"/>
    </row>
    <row r="284" spans="2:16" s="504" customFormat="1" ht="15.75" customHeight="1">
      <c r="B284" s="514"/>
      <c r="C284" s="506"/>
      <c r="D284" s="506"/>
      <c r="E284" s="507"/>
      <c r="F284" s="507"/>
      <c r="G284" s="507"/>
      <c r="H284" s="508"/>
      <c r="I284" s="508"/>
      <c r="J284" s="510"/>
      <c r="M284" s="511"/>
      <c r="O284" s="5"/>
      <c r="P284" s="512"/>
    </row>
    <row r="285" spans="2:16" s="504" customFormat="1" ht="15.75" customHeight="1">
      <c r="B285" s="514"/>
      <c r="C285" s="506"/>
      <c r="D285" s="506"/>
      <c r="E285" s="507"/>
      <c r="F285" s="507"/>
      <c r="G285" s="507"/>
      <c r="H285" s="508"/>
      <c r="I285" s="508"/>
      <c r="J285" s="510"/>
      <c r="M285" s="511"/>
      <c r="O285" s="5"/>
      <c r="P285" s="512"/>
    </row>
    <row r="286" spans="2:16" s="504" customFormat="1" ht="15.75" customHeight="1">
      <c r="B286" s="514"/>
      <c r="C286" s="506"/>
      <c r="D286" s="506"/>
      <c r="E286" s="507"/>
      <c r="F286" s="507"/>
      <c r="G286" s="507"/>
      <c r="H286" s="508"/>
      <c r="I286" s="508"/>
      <c r="J286" s="510"/>
      <c r="M286" s="511"/>
      <c r="O286" s="5"/>
      <c r="P286" s="512"/>
    </row>
    <row r="287" spans="2:16" s="504" customFormat="1" ht="15.75" customHeight="1">
      <c r="B287" s="514"/>
      <c r="C287" s="506"/>
      <c r="D287" s="506"/>
      <c r="E287" s="507"/>
      <c r="F287" s="507"/>
      <c r="G287" s="507"/>
      <c r="H287" s="508"/>
      <c r="I287" s="508"/>
      <c r="J287" s="510"/>
      <c r="M287" s="511"/>
      <c r="O287" s="5"/>
      <c r="P287" s="512"/>
    </row>
    <row r="288" spans="2:16" s="504" customFormat="1" ht="15.75" customHeight="1">
      <c r="B288" s="514"/>
      <c r="C288" s="506"/>
      <c r="D288" s="506"/>
      <c r="E288" s="507"/>
      <c r="F288" s="507"/>
      <c r="G288" s="507"/>
      <c r="H288" s="508"/>
      <c r="I288" s="508"/>
      <c r="J288" s="510"/>
      <c r="M288" s="511"/>
      <c r="O288" s="5"/>
      <c r="P288" s="512"/>
    </row>
    <row r="289" spans="2:16" s="504" customFormat="1" ht="15.75" customHeight="1">
      <c r="B289" s="514"/>
      <c r="C289" s="506"/>
      <c r="D289" s="506"/>
      <c r="E289" s="507"/>
      <c r="F289" s="507"/>
      <c r="G289" s="507"/>
      <c r="H289" s="508"/>
      <c r="I289" s="508"/>
      <c r="J289" s="510"/>
      <c r="M289" s="511"/>
      <c r="O289" s="5"/>
      <c r="P289" s="512"/>
    </row>
    <row r="290" spans="2:16" s="504" customFormat="1" ht="15.75" customHeight="1">
      <c r="B290" s="514"/>
      <c r="C290" s="506"/>
      <c r="D290" s="506"/>
      <c r="E290" s="507"/>
      <c r="F290" s="507"/>
      <c r="G290" s="507"/>
      <c r="H290" s="508"/>
      <c r="I290" s="508"/>
      <c r="J290" s="510"/>
      <c r="M290" s="511"/>
      <c r="O290" s="5"/>
      <c r="P290" s="512"/>
    </row>
    <row r="291" spans="2:16" s="504" customFormat="1" ht="15.75" customHeight="1">
      <c r="B291" s="514"/>
      <c r="C291" s="506"/>
      <c r="D291" s="506"/>
      <c r="E291" s="507"/>
      <c r="F291" s="507"/>
      <c r="G291" s="507"/>
      <c r="H291" s="508"/>
      <c r="I291" s="508"/>
      <c r="J291" s="510"/>
      <c r="M291" s="511"/>
      <c r="O291" s="5"/>
      <c r="P291" s="512"/>
    </row>
    <row r="292" spans="2:16" s="504" customFormat="1" ht="15.75" customHeight="1">
      <c r="B292" s="514"/>
      <c r="C292" s="506"/>
      <c r="D292" s="506"/>
      <c r="E292" s="507"/>
      <c r="F292" s="507"/>
      <c r="G292" s="507"/>
      <c r="H292" s="508"/>
      <c r="I292" s="508"/>
      <c r="J292" s="510"/>
      <c r="M292" s="511"/>
      <c r="O292" s="5"/>
      <c r="P292" s="512"/>
    </row>
    <row r="293" spans="2:16" s="504" customFormat="1" ht="15.75" customHeight="1">
      <c r="B293" s="514"/>
      <c r="C293" s="506"/>
      <c r="D293" s="506"/>
      <c r="E293" s="507"/>
      <c r="F293" s="507"/>
      <c r="G293" s="507"/>
      <c r="H293" s="508"/>
      <c r="I293" s="508"/>
      <c r="J293" s="510"/>
      <c r="M293" s="511"/>
      <c r="O293" s="5"/>
      <c r="P293" s="512"/>
    </row>
    <row r="294" spans="2:16" s="504" customFormat="1" ht="15.75" customHeight="1">
      <c r="B294" s="514"/>
      <c r="C294" s="506"/>
      <c r="D294" s="506"/>
      <c r="E294" s="507"/>
      <c r="F294" s="507"/>
      <c r="G294" s="507"/>
      <c r="H294" s="508"/>
      <c r="I294" s="508"/>
      <c r="J294" s="510"/>
      <c r="M294" s="511"/>
      <c r="O294" s="5"/>
      <c r="P294" s="512"/>
    </row>
    <row r="295" spans="2:16" s="504" customFormat="1" ht="15.75" customHeight="1">
      <c r="B295" s="514"/>
      <c r="C295" s="506"/>
      <c r="D295" s="506"/>
      <c r="E295" s="507"/>
      <c r="F295" s="507"/>
      <c r="G295" s="507"/>
      <c r="H295" s="508"/>
      <c r="I295" s="508"/>
      <c r="J295" s="510"/>
      <c r="M295" s="511"/>
      <c r="O295" s="5"/>
      <c r="P295" s="512"/>
    </row>
    <row r="296" spans="2:16" s="504" customFormat="1" ht="15.75" customHeight="1">
      <c r="B296" s="514"/>
      <c r="C296" s="506"/>
      <c r="D296" s="506"/>
      <c r="E296" s="507"/>
      <c r="F296" s="507"/>
      <c r="G296" s="507"/>
      <c r="H296" s="508"/>
      <c r="I296" s="508"/>
      <c r="J296" s="510"/>
      <c r="M296" s="511"/>
      <c r="O296" s="5"/>
      <c r="P296" s="512"/>
    </row>
    <row r="297" spans="2:16" s="504" customFormat="1" ht="15.75" customHeight="1">
      <c r="B297" s="514"/>
      <c r="C297" s="506"/>
      <c r="D297" s="506"/>
      <c r="E297" s="507"/>
      <c r="F297" s="507"/>
      <c r="G297" s="507"/>
      <c r="H297" s="508"/>
      <c r="I297" s="508"/>
      <c r="J297" s="510"/>
      <c r="M297" s="511"/>
      <c r="O297" s="5"/>
      <c r="P297" s="512"/>
    </row>
    <row r="298" spans="2:16" s="504" customFormat="1" ht="15.75" customHeight="1">
      <c r="B298" s="514"/>
      <c r="C298" s="506"/>
      <c r="D298" s="506"/>
      <c r="E298" s="507"/>
      <c r="F298" s="507"/>
      <c r="G298" s="507"/>
      <c r="H298" s="508"/>
      <c r="I298" s="508"/>
      <c r="J298" s="510"/>
      <c r="M298" s="511"/>
      <c r="O298" s="5"/>
      <c r="P298" s="512"/>
    </row>
    <row r="299" spans="2:16" s="504" customFormat="1" ht="15.75" customHeight="1">
      <c r="B299" s="514"/>
      <c r="C299" s="506"/>
      <c r="D299" s="506"/>
      <c r="E299" s="507"/>
      <c r="F299" s="507"/>
      <c r="G299" s="507"/>
      <c r="H299" s="508"/>
      <c r="I299" s="508"/>
      <c r="J299" s="510"/>
      <c r="M299" s="511"/>
      <c r="O299" s="5"/>
      <c r="P299" s="512"/>
    </row>
    <row r="300" spans="2:16" s="504" customFormat="1" ht="15.75" customHeight="1">
      <c r="B300" s="514"/>
      <c r="C300" s="506"/>
      <c r="D300" s="506"/>
      <c r="E300" s="507"/>
      <c r="F300" s="507"/>
      <c r="G300" s="507"/>
      <c r="H300" s="508"/>
      <c r="I300" s="508"/>
      <c r="J300" s="510"/>
      <c r="M300" s="511"/>
      <c r="O300" s="5"/>
      <c r="P300" s="512"/>
    </row>
    <row r="301" spans="2:16" s="504" customFormat="1" ht="15.75" customHeight="1">
      <c r="B301" s="514"/>
      <c r="C301" s="506"/>
      <c r="D301" s="506"/>
      <c r="E301" s="507"/>
      <c r="F301" s="507"/>
      <c r="G301" s="507"/>
      <c r="H301" s="508"/>
      <c r="I301" s="508"/>
      <c r="J301" s="510"/>
      <c r="M301" s="511"/>
      <c r="O301" s="5"/>
      <c r="P301" s="512"/>
    </row>
    <row r="302" spans="2:16" s="504" customFormat="1" ht="15.75" customHeight="1">
      <c r="B302" s="514"/>
      <c r="C302" s="506"/>
      <c r="D302" s="506"/>
      <c r="E302" s="507"/>
      <c r="F302" s="507"/>
      <c r="G302" s="507"/>
      <c r="H302" s="508"/>
      <c r="I302" s="508"/>
      <c r="J302" s="510"/>
      <c r="M302" s="511"/>
      <c r="O302" s="5"/>
      <c r="P302" s="512"/>
    </row>
    <row r="303" spans="2:16" s="504" customFormat="1" ht="15.75" customHeight="1">
      <c r="B303" s="514"/>
      <c r="C303" s="506"/>
      <c r="D303" s="506"/>
      <c r="E303" s="507"/>
      <c r="F303" s="507"/>
      <c r="G303" s="507"/>
      <c r="H303" s="508"/>
      <c r="I303" s="508"/>
      <c r="J303" s="510"/>
      <c r="M303" s="511"/>
      <c r="O303" s="5"/>
      <c r="P303" s="512"/>
    </row>
    <row r="304" spans="2:16" s="504" customFormat="1" ht="15.75" customHeight="1">
      <c r="B304" s="514"/>
      <c r="C304" s="506"/>
      <c r="D304" s="506"/>
      <c r="E304" s="507"/>
      <c r="F304" s="507"/>
      <c r="G304" s="507"/>
      <c r="H304" s="508"/>
      <c r="I304" s="508"/>
      <c r="J304" s="510"/>
      <c r="M304" s="511"/>
      <c r="O304" s="5"/>
      <c r="P304" s="512"/>
    </row>
    <row r="305" spans="2:16" s="504" customFormat="1" ht="15.75" customHeight="1">
      <c r="B305" s="514"/>
      <c r="C305" s="506"/>
      <c r="D305" s="506"/>
      <c r="E305" s="507"/>
      <c r="F305" s="507"/>
      <c r="G305" s="507"/>
      <c r="H305" s="508"/>
      <c r="I305" s="508"/>
      <c r="J305" s="510"/>
      <c r="M305" s="511"/>
      <c r="O305" s="5"/>
      <c r="P305" s="512"/>
    </row>
    <row r="306" spans="2:16" s="504" customFormat="1" ht="15.75" customHeight="1">
      <c r="B306" s="514"/>
      <c r="C306" s="506"/>
      <c r="D306" s="506"/>
      <c r="E306" s="507"/>
      <c r="F306" s="507"/>
      <c r="G306" s="507"/>
      <c r="H306" s="508"/>
      <c r="I306" s="508"/>
      <c r="J306" s="510"/>
      <c r="M306" s="511"/>
      <c r="O306" s="5"/>
      <c r="P306" s="512"/>
    </row>
    <row r="307" spans="2:16" s="504" customFormat="1" ht="15.75" customHeight="1">
      <c r="B307" s="514"/>
      <c r="C307" s="506"/>
      <c r="D307" s="506"/>
      <c r="E307" s="507"/>
      <c r="F307" s="507"/>
      <c r="G307" s="507"/>
      <c r="H307" s="508"/>
      <c r="I307" s="508"/>
      <c r="J307" s="510"/>
      <c r="M307" s="511"/>
      <c r="O307" s="5"/>
      <c r="P307" s="512"/>
    </row>
    <row r="308" spans="2:16" s="504" customFormat="1" ht="15.75" customHeight="1">
      <c r="B308" s="514"/>
      <c r="C308" s="506"/>
      <c r="D308" s="506"/>
      <c r="E308" s="507"/>
      <c r="F308" s="507"/>
      <c r="G308" s="507"/>
      <c r="H308" s="508"/>
      <c r="I308" s="508"/>
      <c r="J308" s="510"/>
      <c r="M308" s="511"/>
      <c r="O308" s="5"/>
      <c r="P308" s="512"/>
    </row>
    <row r="309" spans="2:16" s="504" customFormat="1" ht="15.75" customHeight="1">
      <c r="B309" s="514"/>
      <c r="C309" s="506"/>
      <c r="D309" s="506"/>
      <c r="E309" s="507"/>
      <c r="F309" s="507"/>
      <c r="G309" s="507"/>
      <c r="H309" s="508"/>
      <c r="I309" s="508"/>
      <c r="J309" s="510"/>
      <c r="M309" s="511"/>
      <c r="O309" s="5"/>
      <c r="P309" s="512"/>
    </row>
    <row r="310" spans="2:16" s="504" customFormat="1" ht="15.75" customHeight="1">
      <c r="B310" s="514"/>
      <c r="C310" s="506"/>
      <c r="D310" s="506"/>
      <c r="E310" s="507"/>
      <c r="F310" s="507"/>
      <c r="G310" s="507"/>
      <c r="H310" s="508"/>
      <c r="I310" s="508"/>
      <c r="J310" s="510"/>
      <c r="M310" s="511"/>
      <c r="O310" s="5"/>
      <c r="P310" s="512"/>
    </row>
    <row r="311" spans="2:16" s="504" customFormat="1" ht="15.75" customHeight="1">
      <c r="B311" s="514"/>
      <c r="C311" s="506"/>
      <c r="D311" s="506"/>
      <c r="E311" s="507"/>
      <c r="F311" s="507"/>
      <c r="G311" s="507"/>
      <c r="H311" s="508"/>
      <c r="I311" s="508"/>
      <c r="J311" s="510"/>
      <c r="M311" s="511"/>
      <c r="O311" s="5"/>
      <c r="P311" s="512"/>
    </row>
    <row r="312" spans="2:16" s="504" customFormat="1" ht="15.75" customHeight="1">
      <c r="B312" s="514"/>
      <c r="C312" s="506"/>
      <c r="D312" s="506"/>
      <c r="E312" s="507"/>
      <c r="F312" s="507"/>
      <c r="G312" s="507"/>
      <c r="H312" s="508"/>
      <c r="I312" s="508"/>
      <c r="J312" s="510"/>
      <c r="M312" s="511"/>
      <c r="O312" s="5"/>
      <c r="P312" s="512"/>
    </row>
    <row r="313" spans="2:16" s="504" customFormat="1" ht="15.75" customHeight="1">
      <c r="B313" s="514"/>
      <c r="C313" s="506"/>
      <c r="D313" s="506"/>
      <c r="E313" s="507"/>
      <c r="F313" s="507"/>
      <c r="G313" s="507"/>
      <c r="H313" s="508"/>
      <c r="I313" s="508"/>
      <c r="J313" s="510"/>
      <c r="M313" s="511"/>
      <c r="O313" s="5"/>
      <c r="P313" s="512"/>
    </row>
    <row r="314" spans="2:16" s="504" customFormat="1" ht="15.75" customHeight="1">
      <c r="B314" s="514"/>
      <c r="C314" s="506"/>
      <c r="D314" s="506"/>
      <c r="E314" s="507"/>
      <c r="F314" s="507"/>
      <c r="G314" s="507"/>
      <c r="H314" s="508"/>
      <c r="I314" s="508"/>
      <c r="J314" s="510"/>
      <c r="M314" s="511"/>
      <c r="O314" s="5"/>
      <c r="P314" s="512"/>
    </row>
    <row r="315" spans="2:16" s="504" customFormat="1" ht="15.75" customHeight="1">
      <c r="B315" s="514"/>
      <c r="C315" s="506"/>
      <c r="D315" s="506"/>
      <c r="E315" s="507"/>
      <c r="F315" s="507"/>
      <c r="G315" s="507"/>
      <c r="H315" s="508"/>
      <c r="I315" s="508"/>
      <c r="J315" s="510"/>
      <c r="M315" s="511"/>
      <c r="O315" s="5"/>
      <c r="P315" s="512"/>
    </row>
    <row r="316" spans="2:16" s="504" customFormat="1" ht="15.75" customHeight="1">
      <c r="B316" s="514"/>
      <c r="C316" s="506"/>
      <c r="D316" s="506"/>
      <c r="E316" s="507"/>
      <c r="F316" s="507"/>
      <c r="G316" s="507"/>
      <c r="H316" s="508"/>
      <c r="I316" s="508"/>
      <c r="J316" s="510"/>
      <c r="M316" s="511"/>
      <c r="O316" s="5"/>
      <c r="P316" s="512"/>
    </row>
    <row r="317" spans="2:16" s="504" customFormat="1" ht="15.75" customHeight="1">
      <c r="B317" s="514"/>
      <c r="C317" s="506"/>
      <c r="D317" s="506"/>
      <c r="E317" s="507"/>
      <c r="F317" s="507"/>
      <c r="G317" s="507"/>
      <c r="H317" s="508"/>
      <c r="I317" s="508"/>
      <c r="J317" s="510"/>
      <c r="M317" s="511"/>
      <c r="O317" s="5"/>
      <c r="P317" s="512"/>
    </row>
    <row r="318" spans="2:16" s="504" customFormat="1" ht="15.75" customHeight="1">
      <c r="B318" s="514"/>
      <c r="C318" s="506"/>
      <c r="D318" s="506"/>
      <c r="E318" s="507"/>
      <c r="F318" s="507"/>
      <c r="G318" s="507"/>
      <c r="H318" s="508"/>
      <c r="I318" s="508"/>
      <c r="J318" s="510"/>
      <c r="M318" s="511"/>
      <c r="O318" s="5"/>
      <c r="P318" s="512"/>
    </row>
    <row r="319" spans="2:16" s="504" customFormat="1" ht="15.75" customHeight="1">
      <c r="B319" s="514"/>
      <c r="C319" s="506"/>
      <c r="D319" s="506"/>
      <c r="E319" s="507"/>
      <c r="F319" s="507"/>
      <c r="G319" s="507"/>
      <c r="H319" s="508"/>
      <c r="I319" s="508"/>
      <c r="J319" s="510"/>
      <c r="M319" s="511"/>
      <c r="O319" s="5"/>
      <c r="P319" s="512"/>
    </row>
    <row r="320" spans="2:16" s="504" customFormat="1" ht="15.75" customHeight="1">
      <c r="B320" s="514"/>
      <c r="C320" s="506"/>
      <c r="D320" s="506"/>
      <c r="E320" s="507"/>
      <c r="F320" s="507"/>
      <c r="G320" s="507"/>
      <c r="H320" s="508"/>
      <c r="I320" s="508"/>
      <c r="J320" s="510"/>
      <c r="M320" s="511"/>
      <c r="O320" s="5"/>
      <c r="P320" s="512"/>
    </row>
    <row r="321" spans="2:16" s="504" customFormat="1" ht="15.75" customHeight="1">
      <c r="B321" s="514"/>
      <c r="C321" s="506"/>
      <c r="D321" s="506"/>
      <c r="E321" s="507"/>
      <c r="F321" s="507"/>
      <c r="G321" s="507"/>
      <c r="H321" s="508"/>
      <c r="I321" s="508"/>
      <c r="J321" s="510"/>
      <c r="M321" s="511"/>
      <c r="O321" s="5"/>
      <c r="P321" s="512"/>
    </row>
    <row r="322" spans="2:16" s="504" customFormat="1" ht="15.75" customHeight="1">
      <c r="B322" s="514"/>
      <c r="C322" s="506"/>
      <c r="D322" s="506"/>
      <c r="E322" s="507"/>
      <c r="F322" s="507"/>
      <c r="G322" s="507"/>
      <c r="H322" s="508"/>
      <c r="I322" s="508"/>
      <c r="J322" s="510"/>
      <c r="M322" s="511"/>
      <c r="O322" s="5"/>
      <c r="P322" s="512"/>
    </row>
    <row r="323" spans="2:16" s="504" customFormat="1" ht="15.75" customHeight="1">
      <c r="B323" s="514"/>
      <c r="C323" s="506"/>
      <c r="D323" s="506"/>
      <c r="E323" s="507"/>
      <c r="F323" s="507"/>
      <c r="G323" s="507"/>
      <c r="H323" s="508"/>
      <c r="I323" s="508"/>
      <c r="J323" s="510"/>
      <c r="M323" s="511"/>
      <c r="O323" s="5"/>
      <c r="P323" s="512"/>
    </row>
    <row r="324" spans="2:16" s="504" customFormat="1" ht="15.75" customHeight="1">
      <c r="B324" s="514"/>
      <c r="C324" s="506"/>
      <c r="D324" s="506"/>
      <c r="E324" s="507"/>
      <c r="F324" s="507"/>
      <c r="G324" s="507"/>
      <c r="H324" s="508"/>
      <c r="I324" s="508"/>
      <c r="J324" s="510"/>
      <c r="M324" s="511"/>
      <c r="O324" s="5"/>
      <c r="P324" s="512"/>
    </row>
    <row r="325" spans="2:16" s="504" customFormat="1" ht="15.75" customHeight="1">
      <c r="B325" s="514"/>
      <c r="C325" s="506"/>
      <c r="D325" s="506"/>
      <c r="E325" s="507"/>
      <c r="F325" s="507"/>
      <c r="G325" s="507"/>
      <c r="H325" s="508"/>
      <c r="I325" s="508"/>
      <c r="J325" s="510"/>
      <c r="M325" s="511"/>
      <c r="O325" s="5"/>
      <c r="P325" s="512"/>
    </row>
    <row r="326" spans="2:16" s="504" customFormat="1" ht="15.75" customHeight="1">
      <c r="B326" s="514"/>
      <c r="C326" s="506"/>
      <c r="D326" s="506"/>
      <c r="E326" s="507"/>
      <c r="F326" s="507"/>
      <c r="G326" s="507"/>
      <c r="H326" s="508"/>
      <c r="I326" s="508"/>
      <c r="J326" s="510"/>
      <c r="M326" s="511"/>
      <c r="O326" s="5"/>
      <c r="P326" s="512"/>
    </row>
    <row r="327" spans="2:16" s="504" customFormat="1" ht="15.75" customHeight="1">
      <c r="B327" s="514"/>
      <c r="C327" s="506"/>
      <c r="D327" s="506"/>
      <c r="E327" s="507"/>
      <c r="F327" s="507"/>
      <c r="G327" s="507"/>
      <c r="H327" s="508"/>
      <c r="I327" s="508"/>
      <c r="J327" s="510"/>
      <c r="M327" s="511"/>
      <c r="O327" s="5"/>
      <c r="P327" s="512"/>
    </row>
    <row r="328" spans="2:16" s="504" customFormat="1" ht="15.75" customHeight="1">
      <c r="B328" s="514"/>
      <c r="C328" s="506"/>
      <c r="D328" s="506"/>
      <c r="E328" s="507"/>
      <c r="F328" s="507"/>
      <c r="G328" s="507"/>
      <c r="H328" s="508"/>
      <c r="I328" s="508"/>
      <c r="J328" s="510"/>
      <c r="M328" s="511"/>
      <c r="O328" s="5"/>
      <c r="P328" s="512"/>
    </row>
    <row r="329" spans="2:16" s="504" customFormat="1" ht="15.75" customHeight="1">
      <c r="B329" s="514"/>
      <c r="C329" s="506"/>
      <c r="D329" s="506"/>
      <c r="E329" s="507"/>
      <c r="F329" s="507"/>
      <c r="G329" s="507"/>
      <c r="H329" s="508"/>
      <c r="I329" s="508"/>
      <c r="J329" s="510"/>
      <c r="M329" s="511"/>
      <c r="O329" s="5"/>
      <c r="P329" s="512"/>
    </row>
    <row r="330" spans="2:16" s="504" customFormat="1" ht="15.75" customHeight="1">
      <c r="B330" s="514"/>
      <c r="C330" s="506"/>
      <c r="D330" s="506"/>
      <c r="E330" s="507"/>
      <c r="F330" s="507"/>
      <c r="G330" s="507"/>
      <c r="H330" s="508"/>
      <c r="I330" s="508"/>
      <c r="J330" s="510"/>
      <c r="M330" s="511"/>
      <c r="O330" s="5"/>
      <c r="P330" s="512"/>
    </row>
    <row r="331" spans="2:16" s="504" customFormat="1" ht="15.75" customHeight="1">
      <c r="B331" s="514"/>
      <c r="C331" s="506"/>
      <c r="D331" s="506"/>
      <c r="E331" s="507"/>
      <c r="F331" s="507"/>
      <c r="G331" s="507"/>
      <c r="H331" s="508"/>
      <c r="I331" s="508"/>
      <c r="J331" s="510"/>
      <c r="M331" s="511"/>
      <c r="O331" s="5"/>
      <c r="P331" s="512"/>
    </row>
    <row r="332" spans="2:16" s="504" customFormat="1" ht="15.75" customHeight="1">
      <c r="B332" s="514"/>
      <c r="C332" s="506"/>
      <c r="D332" s="506"/>
      <c r="E332" s="507"/>
      <c r="F332" s="507"/>
      <c r="G332" s="507"/>
      <c r="H332" s="508"/>
      <c r="I332" s="508"/>
      <c r="J332" s="510"/>
      <c r="M332" s="511"/>
      <c r="O332" s="5"/>
      <c r="P332" s="512"/>
    </row>
    <row r="333" spans="2:16" s="504" customFormat="1" ht="15.75" customHeight="1">
      <c r="B333" s="514"/>
      <c r="C333" s="506"/>
      <c r="D333" s="506"/>
      <c r="E333" s="507"/>
      <c r="F333" s="507"/>
      <c r="G333" s="507"/>
      <c r="H333" s="508"/>
      <c r="I333" s="508"/>
      <c r="J333" s="510"/>
      <c r="M333" s="511"/>
      <c r="O333" s="5"/>
      <c r="P333" s="512"/>
    </row>
    <row r="334" spans="2:16" s="504" customFormat="1" ht="15.75" customHeight="1">
      <c r="B334" s="514"/>
      <c r="C334" s="506"/>
      <c r="D334" s="506"/>
      <c r="E334" s="507"/>
      <c r="F334" s="507"/>
      <c r="G334" s="507"/>
      <c r="H334" s="508"/>
      <c r="I334" s="508"/>
      <c r="J334" s="510"/>
      <c r="M334" s="511"/>
      <c r="O334" s="5"/>
      <c r="P334" s="512"/>
    </row>
    <row r="335" spans="2:16" s="504" customFormat="1" ht="15.75" customHeight="1">
      <c r="B335" s="514"/>
      <c r="C335" s="506"/>
      <c r="D335" s="506"/>
      <c r="E335" s="507"/>
      <c r="F335" s="507"/>
      <c r="G335" s="507"/>
      <c r="H335" s="508"/>
      <c r="I335" s="508"/>
      <c r="J335" s="510"/>
      <c r="M335" s="511"/>
      <c r="O335" s="5"/>
      <c r="P335" s="512"/>
    </row>
    <row r="336" spans="2:16" s="504" customFormat="1" ht="15.75" customHeight="1">
      <c r="B336" s="514"/>
      <c r="C336" s="506"/>
      <c r="D336" s="506"/>
      <c r="E336" s="507"/>
      <c r="F336" s="507"/>
      <c r="G336" s="507"/>
      <c r="H336" s="508"/>
      <c r="I336" s="508"/>
      <c r="J336" s="510"/>
      <c r="M336" s="511"/>
      <c r="O336" s="5"/>
      <c r="P336" s="512"/>
    </row>
    <row r="337" spans="2:16" s="504" customFormat="1" ht="15.75" customHeight="1">
      <c r="B337" s="514"/>
      <c r="C337" s="506"/>
      <c r="D337" s="506"/>
      <c r="E337" s="507"/>
      <c r="F337" s="507"/>
      <c r="G337" s="507"/>
      <c r="H337" s="508"/>
      <c r="I337" s="508"/>
      <c r="J337" s="510"/>
      <c r="M337" s="511"/>
      <c r="O337" s="5"/>
      <c r="P337" s="512"/>
    </row>
    <row r="338" spans="2:16" s="504" customFormat="1" ht="15.75" customHeight="1">
      <c r="B338" s="514"/>
      <c r="C338" s="506"/>
      <c r="D338" s="506"/>
      <c r="E338" s="507"/>
      <c r="F338" s="507"/>
      <c r="G338" s="507"/>
      <c r="H338" s="508"/>
      <c r="I338" s="508"/>
      <c r="J338" s="510"/>
      <c r="M338" s="511"/>
      <c r="O338" s="5"/>
      <c r="P338" s="512"/>
    </row>
    <row r="339" spans="2:16" s="504" customFormat="1" ht="15.75" customHeight="1">
      <c r="B339" s="514"/>
      <c r="C339" s="506"/>
      <c r="D339" s="506"/>
      <c r="E339" s="507"/>
      <c r="F339" s="507"/>
      <c r="G339" s="507"/>
      <c r="H339" s="508"/>
      <c r="I339" s="508"/>
      <c r="J339" s="510"/>
      <c r="M339" s="511"/>
      <c r="O339" s="5"/>
      <c r="P339" s="512"/>
    </row>
    <row r="340" spans="2:16" s="504" customFormat="1" ht="15.75" customHeight="1">
      <c r="B340" s="514"/>
      <c r="C340" s="506"/>
      <c r="D340" s="506"/>
      <c r="E340" s="507"/>
      <c r="F340" s="507"/>
      <c r="G340" s="507"/>
      <c r="H340" s="508"/>
      <c r="I340" s="508"/>
      <c r="J340" s="510"/>
      <c r="M340" s="511"/>
      <c r="O340" s="5"/>
      <c r="P340" s="512"/>
    </row>
    <row r="341" spans="2:16" s="504" customFormat="1" ht="15.75" customHeight="1">
      <c r="B341" s="514"/>
      <c r="C341" s="506"/>
      <c r="D341" s="506"/>
      <c r="E341" s="507"/>
      <c r="F341" s="507"/>
      <c r="G341" s="507"/>
      <c r="H341" s="508"/>
      <c r="I341" s="508"/>
      <c r="J341" s="510"/>
      <c r="M341" s="511"/>
      <c r="O341" s="5"/>
      <c r="P341" s="512"/>
    </row>
    <row r="342" spans="2:16" s="504" customFormat="1" ht="15.75" customHeight="1">
      <c r="B342" s="514"/>
      <c r="C342" s="506"/>
      <c r="D342" s="506"/>
      <c r="E342" s="507"/>
      <c r="F342" s="507"/>
      <c r="G342" s="507"/>
      <c r="H342" s="508"/>
      <c r="I342" s="508"/>
      <c r="J342" s="510"/>
      <c r="M342" s="511"/>
      <c r="O342" s="5"/>
      <c r="P342" s="512"/>
    </row>
    <row r="343" spans="2:16" s="504" customFormat="1" ht="15.75" customHeight="1">
      <c r="B343" s="514"/>
      <c r="C343" s="506"/>
      <c r="D343" s="506"/>
      <c r="E343" s="507"/>
      <c r="F343" s="507"/>
      <c r="G343" s="507"/>
      <c r="H343" s="508"/>
      <c r="I343" s="508"/>
      <c r="J343" s="510"/>
      <c r="M343" s="511"/>
      <c r="O343" s="5"/>
      <c r="P343" s="512"/>
    </row>
    <row r="344" spans="2:16" s="504" customFormat="1" ht="15.75" customHeight="1">
      <c r="B344" s="514"/>
      <c r="C344" s="506"/>
      <c r="D344" s="506"/>
      <c r="E344" s="507"/>
      <c r="F344" s="507"/>
      <c r="G344" s="507"/>
      <c r="H344" s="508"/>
      <c r="I344" s="508"/>
      <c r="J344" s="510"/>
      <c r="M344" s="511"/>
      <c r="O344" s="5"/>
      <c r="P344" s="512"/>
    </row>
    <row r="345" spans="2:16" s="504" customFormat="1" ht="15.75" customHeight="1">
      <c r="B345" s="514"/>
      <c r="C345" s="506"/>
      <c r="D345" s="506"/>
      <c r="E345" s="507"/>
      <c r="F345" s="507"/>
      <c r="G345" s="507"/>
      <c r="H345" s="508"/>
      <c r="I345" s="508"/>
      <c r="J345" s="510"/>
      <c r="M345" s="511"/>
      <c r="O345" s="5"/>
      <c r="P345" s="512"/>
    </row>
    <row r="346" spans="2:16" s="504" customFormat="1" ht="15.75" customHeight="1">
      <c r="B346" s="514"/>
      <c r="C346" s="506"/>
      <c r="D346" s="506"/>
      <c r="E346" s="507"/>
      <c r="F346" s="507"/>
      <c r="G346" s="507"/>
      <c r="H346" s="508"/>
      <c r="I346" s="508"/>
      <c r="J346" s="510"/>
      <c r="M346" s="511"/>
      <c r="O346" s="5"/>
      <c r="P346" s="512"/>
    </row>
    <row r="347" spans="2:16" s="504" customFormat="1" ht="15.75" customHeight="1">
      <c r="B347" s="514"/>
      <c r="C347" s="506"/>
      <c r="D347" s="506"/>
      <c r="E347" s="507"/>
      <c r="F347" s="507"/>
      <c r="G347" s="507"/>
      <c r="H347" s="508"/>
      <c r="I347" s="508"/>
      <c r="J347" s="510"/>
      <c r="M347" s="511"/>
      <c r="O347" s="5"/>
      <c r="P347" s="512"/>
    </row>
    <row r="348" spans="2:16" s="504" customFormat="1" ht="15.75" customHeight="1">
      <c r="B348" s="514"/>
      <c r="C348" s="506"/>
      <c r="D348" s="506"/>
      <c r="E348" s="507"/>
      <c r="F348" s="507"/>
      <c r="G348" s="507"/>
      <c r="H348" s="508"/>
      <c r="I348" s="508"/>
      <c r="J348" s="510"/>
      <c r="M348" s="511"/>
      <c r="O348" s="5"/>
      <c r="P348" s="512"/>
    </row>
    <row r="349" spans="2:16" s="504" customFormat="1" ht="15.75" customHeight="1">
      <c r="B349" s="514"/>
      <c r="C349" s="506"/>
      <c r="D349" s="506"/>
      <c r="E349" s="507"/>
      <c r="F349" s="507"/>
      <c r="G349" s="507"/>
      <c r="H349" s="508"/>
      <c r="I349" s="508"/>
      <c r="J349" s="510"/>
      <c r="M349" s="511"/>
      <c r="O349" s="5"/>
      <c r="P349" s="512"/>
    </row>
    <row r="350" spans="2:16" s="504" customFormat="1" ht="15.75" customHeight="1">
      <c r="B350" s="514"/>
      <c r="C350" s="506"/>
      <c r="D350" s="506"/>
      <c r="E350" s="507"/>
      <c r="F350" s="507"/>
      <c r="G350" s="507"/>
      <c r="H350" s="508"/>
      <c r="I350" s="508"/>
      <c r="J350" s="510"/>
      <c r="M350" s="511"/>
      <c r="O350" s="5"/>
      <c r="P350" s="512"/>
    </row>
    <row r="351" spans="2:16" s="504" customFormat="1" ht="15.75" customHeight="1">
      <c r="B351" s="514"/>
      <c r="C351" s="506"/>
      <c r="D351" s="506"/>
      <c r="E351" s="507"/>
      <c r="F351" s="507"/>
      <c r="G351" s="507"/>
      <c r="H351" s="508"/>
      <c r="I351" s="508"/>
      <c r="J351" s="510"/>
      <c r="M351" s="511"/>
      <c r="O351" s="5"/>
      <c r="P351" s="512"/>
    </row>
    <row r="352" spans="2:16" s="504" customFormat="1" ht="15.75" customHeight="1">
      <c r="B352" s="514"/>
      <c r="C352" s="506"/>
      <c r="D352" s="506"/>
      <c r="E352" s="507"/>
      <c r="F352" s="507"/>
      <c r="G352" s="507"/>
      <c r="H352" s="508"/>
      <c r="I352" s="508"/>
      <c r="J352" s="510"/>
      <c r="M352" s="511"/>
      <c r="O352" s="5"/>
      <c r="P352" s="512"/>
    </row>
    <row r="353" spans="2:16" s="504" customFormat="1" ht="15.75" customHeight="1">
      <c r="B353" s="514"/>
      <c r="C353" s="506"/>
      <c r="D353" s="506"/>
      <c r="E353" s="507"/>
      <c r="F353" s="507"/>
      <c r="G353" s="507"/>
      <c r="H353" s="508"/>
      <c r="I353" s="508"/>
      <c r="J353" s="510"/>
      <c r="M353" s="511"/>
      <c r="O353" s="5"/>
      <c r="P353" s="512"/>
    </row>
    <row r="354" spans="2:16" s="504" customFormat="1" ht="15.75" customHeight="1">
      <c r="B354" s="514"/>
      <c r="C354" s="506"/>
      <c r="D354" s="506"/>
      <c r="E354" s="507"/>
      <c r="F354" s="507"/>
      <c r="G354" s="507"/>
      <c r="H354" s="508"/>
      <c r="I354" s="508"/>
      <c r="J354" s="510"/>
      <c r="M354" s="511"/>
      <c r="O354" s="5"/>
      <c r="P354" s="512"/>
    </row>
    <row r="355" spans="2:16" s="504" customFormat="1" ht="15.75" customHeight="1">
      <c r="B355" s="514"/>
      <c r="C355" s="506"/>
      <c r="D355" s="506"/>
      <c r="E355" s="507"/>
      <c r="F355" s="507"/>
      <c r="G355" s="507"/>
      <c r="H355" s="508"/>
      <c r="I355" s="508"/>
      <c r="J355" s="510"/>
      <c r="M355" s="511"/>
      <c r="O355" s="5"/>
      <c r="P355" s="512"/>
    </row>
    <row r="356" spans="2:16" s="504" customFormat="1" ht="15.75" customHeight="1">
      <c r="B356" s="514"/>
      <c r="C356" s="506"/>
      <c r="D356" s="506"/>
      <c r="E356" s="507"/>
      <c r="F356" s="507"/>
      <c r="G356" s="507"/>
      <c r="H356" s="508"/>
      <c r="I356" s="508"/>
      <c r="J356" s="510"/>
      <c r="M356" s="511"/>
      <c r="O356" s="5"/>
      <c r="P356" s="512"/>
    </row>
    <row r="357" spans="2:16" s="504" customFormat="1" ht="15.75" customHeight="1">
      <c r="B357" s="514"/>
      <c r="C357" s="506"/>
      <c r="D357" s="506"/>
      <c r="E357" s="507"/>
      <c r="F357" s="507"/>
      <c r="G357" s="507"/>
      <c r="H357" s="508"/>
      <c r="I357" s="508"/>
      <c r="J357" s="510"/>
      <c r="M357" s="511"/>
      <c r="O357" s="5"/>
      <c r="P357" s="512"/>
    </row>
    <row r="358" spans="2:16" s="504" customFormat="1" ht="15.75" customHeight="1">
      <c r="B358" s="514"/>
      <c r="C358" s="506"/>
      <c r="D358" s="506"/>
      <c r="E358" s="507"/>
      <c r="F358" s="507"/>
      <c r="G358" s="507"/>
      <c r="H358" s="508"/>
      <c r="I358" s="508"/>
      <c r="J358" s="510"/>
      <c r="M358" s="511"/>
      <c r="O358" s="5"/>
      <c r="P358" s="512"/>
    </row>
    <row r="359" spans="2:16" s="504" customFormat="1" ht="15.75" customHeight="1">
      <c r="B359" s="514"/>
      <c r="C359" s="506"/>
      <c r="D359" s="506"/>
      <c r="E359" s="507"/>
      <c r="F359" s="507"/>
      <c r="G359" s="507"/>
      <c r="H359" s="508"/>
      <c r="I359" s="508"/>
      <c r="J359" s="510"/>
      <c r="M359" s="511"/>
      <c r="O359" s="5"/>
      <c r="P359" s="512"/>
    </row>
    <row r="360" spans="2:16" s="504" customFormat="1" ht="15.75" customHeight="1">
      <c r="B360" s="514"/>
      <c r="C360" s="506"/>
      <c r="D360" s="506"/>
      <c r="E360" s="507"/>
      <c r="F360" s="507"/>
      <c r="G360" s="507"/>
      <c r="H360" s="508"/>
      <c r="I360" s="508"/>
      <c r="J360" s="510"/>
      <c r="M360" s="511"/>
      <c r="O360" s="5"/>
      <c r="P360" s="512"/>
    </row>
    <row r="361" spans="2:16" s="504" customFormat="1" ht="15.75" customHeight="1">
      <c r="B361" s="514"/>
      <c r="C361" s="506"/>
      <c r="D361" s="506"/>
      <c r="E361" s="507"/>
      <c r="F361" s="507"/>
      <c r="G361" s="507"/>
      <c r="H361" s="508"/>
      <c r="I361" s="508"/>
      <c r="J361" s="510"/>
      <c r="M361" s="511"/>
      <c r="O361" s="5"/>
      <c r="P361" s="512"/>
    </row>
    <row r="362" spans="2:16" s="504" customFormat="1" ht="15.75" customHeight="1">
      <c r="B362" s="514"/>
      <c r="C362" s="506"/>
      <c r="D362" s="506"/>
      <c r="E362" s="507"/>
      <c r="F362" s="507"/>
      <c r="G362" s="507"/>
      <c r="H362" s="508"/>
      <c r="I362" s="508"/>
      <c r="J362" s="510"/>
      <c r="M362" s="511"/>
      <c r="O362" s="5"/>
      <c r="P362" s="512"/>
    </row>
    <row r="363" spans="2:16" s="504" customFormat="1" ht="15.75" customHeight="1">
      <c r="B363" s="514"/>
      <c r="C363" s="506"/>
      <c r="D363" s="506"/>
      <c r="E363" s="507"/>
      <c r="F363" s="507"/>
      <c r="G363" s="507"/>
      <c r="H363" s="508"/>
      <c r="I363" s="508"/>
      <c r="J363" s="510"/>
      <c r="M363" s="511"/>
      <c r="O363" s="5"/>
      <c r="P363" s="512"/>
    </row>
    <row r="364" spans="2:16" s="504" customFormat="1" ht="15.75" customHeight="1">
      <c r="B364" s="514"/>
      <c r="C364" s="506"/>
      <c r="D364" s="506"/>
      <c r="E364" s="507"/>
      <c r="F364" s="507"/>
      <c r="G364" s="507"/>
      <c r="H364" s="508"/>
      <c r="I364" s="508"/>
      <c r="J364" s="510"/>
      <c r="M364" s="511"/>
      <c r="O364" s="5"/>
      <c r="P364" s="512"/>
    </row>
    <row r="365" spans="2:16" s="504" customFormat="1" ht="15.75" customHeight="1">
      <c r="B365" s="514"/>
      <c r="C365" s="506"/>
      <c r="D365" s="506"/>
      <c r="E365" s="507"/>
      <c r="F365" s="507"/>
      <c r="G365" s="507"/>
      <c r="H365" s="508"/>
      <c r="I365" s="508"/>
      <c r="J365" s="510"/>
      <c r="M365" s="511"/>
      <c r="O365" s="5"/>
      <c r="P365" s="512"/>
    </row>
    <row r="366" spans="2:16" s="504" customFormat="1" ht="15.75" customHeight="1">
      <c r="B366" s="514"/>
      <c r="C366" s="506"/>
      <c r="D366" s="506"/>
      <c r="E366" s="507"/>
      <c r="F366" s="507"/>
      <c r="G366" s="507"/>
      <c r="H366" s="508"/>
      <c r="I366" s="508"/>
      <c r="J366" s="510"/>
      <c r="M366" s="511"/>
      <c r="O366" s="5"/>
      <c r="P366" s="512"/>
    </row>
    <row r="367" spans="2:16" s="504" customFormat="1" ht="15.75" customHeight="1">
      <c r="B367" s="514"/>
      <c r="C367" s="506"/>
      <c r="D367" s="506"/>
      <c r="E367" s="507"/>
      <c r="F367" s="507"/>
      <c r="G367" s="507"/>
      <c r="H367" s="508"/>
      <c r="I367" s="508"/>
      <c r="J367" s="510"/>
      <c r="M367" s="511"/>
      <c r="O367" s="5"/>
      <c r="P367" s="512"/>
    </row>
    <row r="368" spans="2:16" s="504" customFormat="1" ht="15.75" customHeight="1">
      <c r="B368" s="514"/>
      <c r="C368" s="506"/>
      <c r="D368" s="506"/>
      <c r="E368" s="507"/>
      <c r="F368" s="507"/>
      <c r="G368" s="507"/>
      <c r="H368" s="508"/>
      <c r="I368" s="508"/>
      <c r="J368" s="510"/>
      <c r="M368" s="511"/>
      <c r="O368" s="5"/>
      <c r="P368" s="512"/>
    </row>
    <row r="369" spans="2:16" s="504" customFormat="1" ht="15.75" customHeight="1">
      <c r="B369" s="514"/>
      <c r="C369" s="506"/>
      <c r="D369" s="506"/>
      <c r="E369" s="507"/>
      <c r="F369" s="507"/>
      <c r="G369" s="507"/>
      <c r="H369" s="508"/>
      <c r="I369" s="508"/>
      <c r="J369" s="510"/>
      <c r="M369" s="511"/>
      <c r="O369" s="5"/>
      <c r="P369" s="512"/>
    </row>
    <row r="370" spans="2:16" s="504" customFormat="1" ht="15.75" customHeight="1">
      <c r="B370" s="514"/>
      <c r="C370" s="506"/>
      <c r="D370" s="506"/>
      <c r="E370" s="507"/>
      <c r="F370" s="507"/>
      <c r="G370" s="507"/>
      <c r="H370" s="508"/>
      <c r="I370" s="508"/>
      <c r="J370" s="510"/>
      <c r="M370" s="511"/>
      <c r="O370" s="5"/>
      <c r="P370" s="512"/>
    </row>
    <row r="371" spans="2:16" s="504" customFormat="1" ht="15.75" customHeight="1">
      <c r="B371" s="514"/>
      <c r="C371" s="506"/>
      <c r="D371" s="506"/>
      <c r="E371" s="507"/>
      <c r="F371" s="507"/>
      <c r="G371" s="507"/>
      <c r="H371" s="508"/>
      <c r="I371" s="508"/>
      <c r="J371" s="510"/>
      <c r="M371" s="511"/>
      <c r="O371" s="5"/>
      <c r="P371" s="512"/>
    </row>
    <row r="372" spans="2:16" s="504" customFormat="1" ht="15.75" customHeight="1">
      <c r="B372" s="514"/>
      <c r="C372" s="506"/>
      <c r="D372" s="506"/>
      <c r="E372" s="507"/>
      <c r="F372" s="507"/>
      <c r="G372" s="507"/>
      <c r="H372" s="508"/>
      <c r="I372" s="508"/>
      <c r="J372" s="510"/>
      <c r="M372" s="511"/>
      <c r="O372" s="5"/>
      <c r="P372" s="512"/>
    </row>
    <row r="373" spans="2:16" s="504" customFormat="1" ht="15.75" customHeight="1">
      <c r="B373" s="514"/>
      <c r="C373" s="506"/>
      <c r="D373" s="506"/>
      <c r="E373" s="507"/>
      <c r="F373" s="507"/>
      <c r="G373" s="507"/>
      <c r="H373" s="508"/>
      <c r="I373" s="508"/>
      <c r="J373" s="510"/>
      <c r="M373" s="511"/>
      <c r="O373" s="5"/>
      <c r="P373" s="512"/>
    </row>
    <row r="374" spans="2:16" s="504" customFormat="1" ht="15.75" customHeight="1">
      <c r="B374" s="514"/>
      <c r="C374" s="506"/>
      <c r="D374" s="506"/>
      <c r="E374" s="507"/>
      <c r="F374" s="507"/>
      <c r="G374" s="507"/>
      <c r="H374" s="508"/>
      <c r="I374" s="508"/>
      <c r="J374" s="510"/>
      <c r="M374" s="511"/>
      <c r="O374" s="5"/>
      <c r="P374" s="512"/>
    </row>
    <row r="375" spans="2:16" s="504" customFormat="1" ht="15.75" customHeight="1">
      <c r="B375" s="514"/>
      <c r="C375" s="506"/>
      <c r="D375" s="506"/>
      <c r="E375" s="507"/>
      <c r="F375" s="507"/>
      <c r="G375" s="507"/>
      <c r="H375" s="508"/>
      <c r="I375" s="508"/>
      <c r="J375" s="510"/>
      <c r="M375" s="511"/>
      <c r="O375" s="5"/>
      <c r="P375" s="512"/>
    </row>
    <row r="376" spans="2:16" s="504" customFormat="1" ht="15.75" customHeight="1">
      <c r="B376" s="514"/>
      <c r="C376" s="506"/>
      <c r="D376" s="506"/>
      <c r="E376" s="507"/>
      <c r="F376" s="507"/>
      <c r="G376" s="507"/>
      <c r="H376" s="508"/>
      <c r="I376" s="508"/>
      <c r="J376" s="510"/>
      <c r="M376" s="511"/>
      <c r="O376" s="5"/>
      <c r="P376" s="512"/>
    </row>
    <row r="377" spans="2:16" s="504" customFormat="1" ht="15.75" customHeight="1">
      <c r="B377" s="514"/>
      <c r="C377" s="506"/>
      <c r="D377" s="506"/>
      <c r="E377" s="507"/>
      <c r="F377" s="507"/>
      <c r="G377" s="507"/>
      <c r="H377" s="508"/>
      <c r="I377" s="508"/>
      <c r="J377" s="510"/>
      <c r="M377" s="511"/>
      <c r="O377" s="5"/>
      <c r="P377" s="512"/>
    </row>
    <row r="378" spans="2:16" s="504" customFormat="1" ht="15.75" customHeight="1">
      <c r="B378" s="514"/>
      <c r="C378" s="506"/>
      <c r="D378" s="506"/>
      <c r="E378" s="507"/>
      <c r="F378" s="507"/>
      <c r="G378" s="507"/>
      <c r="H378" s="508"/>
      <c r="I378" s="508"/>
      <c r="J378" s="510"/>
      <c r="M378" s="511"/>
      <c r="O378" s="5"/>
      <c r="P378" s="512"/>
    </row>
    <row r="379" spans="2:16" s="504" customFormat="1" ht="15.75" customHeight="1">
      <c r="B379" s="514"/>
      <c r="C379" s="506"/>
      <c r="D379" s="506"/>
      <c r="E379" s="507"/>
      <c r="F379" s="507"/>
      <c r="G379" s="507"/>
      <c r="H379" s="508"/>
      <c r="I379" s="508"/>
      <c r="J379" s="510"/>
      <c r="M379" s="511"/>
      <c r="O379" s="5"/>
      <c r="P379" s="512"/>
    </row>
    <row r="380" spans="2:16" s="504" customFormat="1" ht="15.75" customHeight="1">
      <c r="B380" s="514"/>
      <c r="C380" s="506"/>
      <c r="D380" s="506"/>
      <c r="E380" s="507"/>
      <c r="F380" s="507"/>
      <c r="G380" s="507"/>
      <c r="H380" s="508"/>
      <c r="I380" s="508"/>
      <c r="J380" s="510"/>
      <c r="M380" s="511"/>
      <c r="O380" s="5"/>
      <c r="P380" s="512"/>
    </row>
    <row r="381" spans="2:16" s="504" customFormat="1" ht="15.75" customHeight="1">
      <c r="B381" s="514"/>
      <c r="C381" s="506"/>
      <c r="D381" s="506"/>
      <c r="E381" s="507"/>
      <c r="F381" s="507"/>
      <c r="G381" s="507"/>
      <c r="H381" s="508"/>
      <c r="I381" s="508"/>
      <c r="J381" s="510"/>
      <c r="M381" s="511"/>
      <c r="O381" s="5"/>
      <c r="P381" s="512"/>
    </row>
    <row r="382" spans="2:16" s="504" customFormat="1" ht="15.75" customHeight="1">
      <c r="B382" s="514"/>
      <c r="C382" s="506"/>
      <c r="D382" s="506"/>
      <c r="E382" s="507"/>
      <c r="F382" s="507"/>
      <c r="G382" s="507"/>
      <c r="H382" s="508"/>
      <c r="I382" s="508"/>
      <c r="J382" s="510"/>
      <c r="M382" s="511"/>
      <c r="O382" s="5"/>
      <c r="P382" s="512"/>
    </row>
    <row r="383" spans="2:16" s="504" customFormat="1" ht="15.75" customHeight="1">
      <c r="B383" s="514"/>
      <c r="C383" s="506"/>
      <c r="D383" s="506"/>
      <c r="E383" s="507"/>
      <c r="F383" s="507"/>
      <c r="G383" s="507"/>
      <c r="H383" s="508"/>
      <c r="I383" s="508"/>
      <c r="J383" s="510"/>
      <c r="M383" s="511"/>
      <c r="O383" s="5"/>
      <c r="P383" s="512"/>
    </row>
    <row r="384" spans="2:16" s="504" customFormat="1" ht="15.75" customHeight="1">
      <c r="B384" s="514"/>
      <c r="C384" s="506"/>
      <c r="D384" s="506"/>
      <c r="E384" s="507"/>
      <c r="F384" s="507"/>
      <c r="G384" s="507"/>
      <c r="H384" s="508"/>
      <c r="I384" s="508"/>
      <c r="J384" s="510"/>
      <c r="M384" s="511"/>
      <c r="O384" s="5"/>
      <c r="P384" s="512"/>
    </row>
    <row r="385" spans="2:16" s="504" customFormat="1" ht="15.75" customHeight="1">
      <c r="B385" s="514"/>
      <c r="C385" s="506"/>
      <c r="D385" s="506"/>
      <c r="E385" s="507"/>
      <c r="F385" s="507"/>
      <c r="G385" s="507"/>
      <c r="H385" s="508"/>
      <c r="I385" s="508"/>
      <c r="J385" s="510"/>
      <c r="M385" s="511"/>
      <c r="O385" s="5"/>
      <c r="P385" s="512"/>
    </row>
    <row r="386" spans="2:16" s="504" customFormat="1" ht="15.75" customHeight="1">
      <c r="B386" s="514"/>
      <c r="C386" s="506"/>
      <c r="D386" s="506"/>
      <c r="E386" s="507"/>
      <c r="F386" s="507"/>
      <c r="G386" s="507"/>
      <c r="H386" s="508"/>
      <c r="I386" s="508"/>
      <c r="J386" s="510"/>
      <c r="M386" s="511"/>
      <c r="O386" s="5"/>
      <c r="P386" s="512"/>
    </row>
    <row r="387" spans="2:16" s="504" customFormat="1" ht="15.75" customHeight="1">
      <c r="B387" s="514"/>
      <c r="C387" s="506"/>
      <c r="D387" s="506"/>
      <c r="E387" s="507"/>
      <c r="F387" s="507"/>
      <c r="G387" s="507"/>
      <c r="H387" s="508"/>
      <c r="I387" s="508"/>
      <c r="J387" s="510"/>
      <c r="M387" s="511"/>
      <c r="O387" s="5"/>
      <c r="P387" s="512"/>
    </row>
    <row r="388" spans="2:16" s="504" customFormat="1" ht="15.75" customHeight="1">
      <c r="B388" s="514"/>
      <c r="C388" s="506"/>
      <c r="D388" s="506"/>
      <c r="E388" s="507"/>
      <c r="F388" s="507"/>
      <c r="G388" s="507"/>
      <c r="H388" s="508"/>
      <c r="I388" s="508"/>
      <c r="J388" s="510"/>
      <c r="M388" s="511"/>
      <c r="O388" s="5"/>
      <c r="P388" s="512"/>
    </row>
    <row r="389" spans="2:16" s="504" customFormat="1" ht="15.75" customHeight="1">
      <c r="B389" s="514"/>
      <c r="C389" s="506"/>
      <c r="D389" s="506"/>
      <c r="E389" s="507"/>
      <c r="F389" s="507"/>
      <c r="G389" s="507"/>
      <c r="H389" s="508"/>
      <c r="I389" s="508"/>
      <c r="J389" s="510"/>
      <c r="M389" s="511"/>
      <c r="O389" s="5"/>
      <c r="P389" s="512"/>
    </row>
    <row r="390" spans="2:16" s="504" customFormat="1" ht="15.75" customHeight="1">
      <c r="B390" s="514"/>
      <c r="C390" s="506"/>
      <c r="D390" s="506"/>
      <c r="E390" s="507"/>
      <c r="F390" s="507"/>
      <c r="G390" s="507"/>
      <c r="H390" s="508"/>
      <c r="I390" s="508"/>
      <c r="J390" s="510"/>
      <c r="M390" s="511"/>
      <c r="O390" s="5"/>
      <c r="P390" s="512"/>
    </row>
    <row r="391" spans="2:16" s="504" customFormat="1" ht="15.75" customHeight="1">
      <c r="B391" s="514"/>
      <c r="C391" s="506"/>
      <c r="D391" s="506"/>
      <c r="E391" s="507"/>
      <c r="F391" s="507"/>
      <c r="G391" s="507"/>
      <c r="H391" s="508"/>
      <c r="I391" s="508"/>
      <c r="J391" s="510"/>
      <c r="M391" s="511"/>
      <c r="O391" s="5"/>
      <c r="P391" s="512"/>
    </row>
    <row r="392" spans="2:16" s="504" customFormat="1" ht="15.75" customHeight="1">
      <c r="B392" s="514"/>
      <c r="C392" s="506"/>
      <c r="D392" s="506"/>
      <c r="E392" s="507"/>
      <c r="F392" s="507"/>
      <c r="G392" s="507"/>
      <c r="H392" s="508"/>
      <c r="I392" s="508"/>
      <c r="J392" s="510"/>
      <c r="M392" s="511"/>
      <c r="O392" s="5"/>
      <c r="P392" s="512"/>
    </row>
    <row r="393" spans="2:16" s="504" customFormat="1" ht="15.75" customHeight="1">
      <c r="B393" s="514"/>
      <c r="C393" s="506"/>
      <c r="D393" s="506"/>
      <c r="E393" s="507"/>
      <c r="F393" s="507"/>
      <c r="G393" s="507"/>
      <c r="H393" s="508"/>
      <c r="I393" s="508"/>
      <c r="J393" s="510"/>
      <c r="M393" s="511"/>
      <c r="O393" s="5"/>
      <c r="P393" s="512"/>
    </row>
    <row r="394" spans="2:16" s="504" customFormat="1" ht="15.75" customHeight="1">
      <c r="B394" s="514"/>
      <c r="C394" s="506"/>
      <c r="D394" s="506"/>
      <c r="E394" s="507"/>
      <c r="F394" s="507"/>
      <c r="G394" s="507"/>
      <c r="H394" s="508"/>
      <c r="I394" s="508"/>
      <c r="J394" s="510"/>
      <c r="M394" s="511"/>
      <c r="O394" s="5"/>
      <c r="P394" s="512"/>
    </row>
    <row r="395" spans="2:16" s="504" customFormat="1" ht="15.75" customHeight="1">
      <c r="B395" s="514"/>
      <c r="C395" s="506"/>
      <c r="D395" s="506"/>
      <c r="E395" s="507"/>
      <c r="F395" s="507"/>
      <c r="G395" s="507"/>
      <c r="H395" s="508"/>
      <c r="I395" s="508"/>
      <c r="J395" s="510"/>
      <c r="M395" s="511"/>
      <c r="O395" s="5"/>
      <c r="P395" s="512"/>
    </row>
    <row r="396" spans="2:16" s="504" customFormat="1" ht="15.75" customHeight="1">
      <c r="B396" s="514"/>
      <c r="C396" s="506"/>
      <c r="D396" s="506"/>
      <c r="E396" s="507"/>
      <c r="F396" s="507"/>
      <c r="G396" s="507"/>
      <c r="H396" s="508"/>
      <c r="I396" s="508"/>
      <c r="J396" s="510"/>
      <c r="M396" s="511"/>
      <c r="O396" s="5"/>
      <c r="P396" s="512"/>
    </row>
    <row r="397" spans="2:16" s="504" customFormat="1" ht="15.75" customHeight="1">
      <c r="B397" s="514"/>
      <c r="C397" s="506"/>
      <c r="D397" s="506"/>
      <c r="E397" s="507"/>
      <c r="F397" s="507"/>
      <c r="G397" s="507"/>
      <c r="H397" s="508"/>
      <c r="I397" s="508"/>
      <c r="J397" s="510"/>
      <c r="M397" s="511"/>
      <c r="O397" s="5"/>
      <c r="P397" s="512"/>
    </row>
    <row r="398" spans="2:16" s="504" customFormat="1" ht="15.75" customHeight="1">
      <c r="B398" s="514"/>
      <c r="C398" s="506"/>
      <c r="D398" s="506"/>
      <c r="E398" s="507"/>
      <c r="F398" s="507"/>
      <c r="G398" s="507"/>
      <c r="H398" s="508"/>
      <c r="I398" s="508"/>
      <c r="J398" s="510"/>
      <c r="M398" s="511"/>
      <c r="O398" s="5"/>
      <c r="P398" s="512"/>
    </row>
    <row r="399" spans="2:16" s="504" customFormat="1" ht="15.75" customHeight="1">
      <c r="B399" s="514"/>
      <c r="C399" s="506"/>
      <c r="D399" s="506"/>
      <c r="E399" s="507"/>
      <c r="F399" s="507"/>
      <c r="G399" s="507"/>
      <c r="H399" s="508"/>
      <c r="I399" s="508"/>
      <c r="J399" s="510"/>
      <c r="M399" s="511"/>
      <c r="O399" s="5"/>
      <c r="P399" s="512"/>
    </row>
    <row r="400" spans="2:16" s="504" customFormat="1" ht="15.75" customHeight="1">
      <c r="B400" s="514"/>
      <c r="C400" s="506"/>
      <c r="D400" s="506"/>
      <c r="E400" s="507"/>
      <c r="F400" s="507"/>
      <c r="G400" s="507"/>
      <c r="H400" s="508"/>
      <c r="I400" s="508"/>
      <c r="J400" s="510"/>
      <c r="M400" s="511"/>
      <c r="O400" s="5"/>
      <c r="P400" s="512"/>
    </row>
    <row r="401" spans="2:16" s="504" customFormat="1" ht="15.75" customHeight="1">
      <c r="B401" s="514"/>
      <c r="C401" s="506"/>
      <c r="D401" s="506"/>
      <c r="E401" s="507"/>
      <c r="F401" s="507"/>
      <c r="G401" s="507"/>
      <c r="H401" s="508"/>
      <c r="I401" s="508"/>
      <c r="J401" s="510"/>
      <c r="M401" s="511"/>
      <c r="O401" s="5"/>
      <c r="P401" s="512"/>
    </row>
    <row r="402" spans="2:16" s="504" customFormat="1" ht="15.75" customHeight="1">
      <c r="B402" s="514"/>
      <c r="C402" s="506"/>
      <c r="D402" s="506"/>
      <c r="E402" s="507"/>
      <c r="F402" s="507"/>
      <c r="G402" s="507"/>
      <c r="H402" s="508"/>
      <c r="I402" s="508"/>
      <c r="J402" s="510"/>
      <c r="M402" s="511"/>
      <c r="O402" s="5"/>
      <c r="P402" s="512"/>
    </row>
    <row r="403" spans="2:16" s="504" customFormat="1" ht="15.75" customHeight="1">
      <c r="B403" s="514"/>
      <c r="C403" s="506"/>
      <c r="D403" s="506"/>
      <c r="E403" s="507"/>
      <c r="F403" s="507"/>
      <c r="G403" s="507"/>
      <c r="H403" s="508"/>
      <c r="I403" s="508"/>
      <c r="J403" s="510"/>
      <c r="M403" s="511"/>
      <c r="O403" s="5"/>
      <c r="P403" s="512"/>
    </row>
    <row r="404" spans="2:16" s="504" customFormat="1" ht="15.75" customHeight="1">
      <c r="B404" s="514"/>
      <c r="C404" s="506"/>
      <c r="D404" s="506"/>
      <c r="E404" s="507"/>
      <c r="F404" s="507"/>
      <c r="G404" s="507"/>
      <c r="H404" s="508"/>
      <c r="I404" s="508"/>
      <c r="J404" s="510"/>
      <c r="M404" s="511"/>
      <c r="O404" s="5"/>
      <c r="P404" s="512"/>
    </row>
    <row r="405" spans="2:16" s="504" customFormat="1" ht="15.75" customHeight="1">
      <c r="B405" s="514"/>
      <c r="C405" s="506"/>
      <c r="D405" s="506"/>
      <c r="E405" s="507"/>
      <c r="F405" s="507"/>
      <c r="G405" s="507"/>
      <c r="H405" s="508"/>
      <c r="I405" s="508"/>
      <c r="J405" s="510"/>
      <c r="M405" s="511"/>
      <c r="O405" s="5"/>
      <c r="P405" s="512"/>
    </row>
    <row r="406" spans="2:16" s="504" customFormat="1" ht="15.75" customHeight="1">
      <c r="B406" s="514"/>
      <c r="C406" s="506"/>
      <c r="D406" s="506"/>
      <c r="E406" s="507"/>
      <c r="F406" s="507"/>
      <c r="G406" s="507"/>
      <c r="H406" s="508"/>
      <c r="I406" s="508"/>
      <c r="J406" s="510"/>
      <c r="M406" s="511"/>
      <c r="O406" s="5"/>
      <c r="P406" s="512"/>
    </row>
    <row r="407" spans="2:16" s="504" customFormat="1" ht="15.75" customHeight="1">
      <c r="B407" s="514"/>
      <c r="C407" s="506"/>
      <c r="D407" s="506"/>
      <c r="E407" s="507"/>
      <c r="F407" s="507"/>
      <c r="G407" s="507"/>
      <c r="H407" s="508"/>
      <c r="I407" s="508"/>
      <c r="J407" s="510"/>
      <c r="M407" s="511"/>
      <c r="O407" s="5"/>
      <c r="P407" s="512"/>
    </row>
    <row r="408" spans="2:16" s="504" customFormat="1" ht="15.75" customHeight="1">
      <c r="B408" s="514"/>
      <c r="C408" s="506"/>
      <c r="D408" s="506"/>
      <c r="E408" s="507"/>
      <c r="F408" s="507"/>
      <c r="G408" s="507"/>
      <c r="H408" s="508"/>
      <c r="I408" s="508"/>
      <c r="J408" s="510"/>
      <c r="M408" s="511"/>
      <c r="O408" s="5"/>
      <c r="P408" s="512"/>
    </row>
    <row r="409" spans="2:16" s="504" customFormat="1" ht="15.75" customHeight="1">
      <c r="B409" s="514"/>
      <c r="C409" s="506"/>
      <c r="D409" s="506"/>
      <c r="E409" s="507"/>
      <c r="F409" s="507"/>
      <c r="G409" s="507"/>
      <c r="H409" s="508"/>
      <c r="I409" s="508"/>
      <c r="J409" s="510"/>
      <c r="M409" s="511"/>
      <c r="O409" s="5"/>
      <c r="P409" s="512"/>
    </row>
    <row r="410" spans="2:16" s="504" customFormat="1" ht="15.75" customHeight="1">
      <c r="B410" s="514"/>
      <c r="C410" s="506"/>
      <c r="D410" s="506"/>
      <c r="E410" s="507"/>
      <c r="F410" s="507"/>
      <c r="G410" s="507"/>
      <c r="H410" s="508"/>
      <c r="I410" s="508"/>
      <c r="J410" s="510"/>
      <c r="M410" s="511"/>
      <c r="O410" s="5"/>
      <c r="P410" s="512"/>
    </row>
    <row r="411" spans="2:16" s="504" customFormat="1" ht="15.75" customHeight="1">
      <c r="B411" s="514"/>
      <c r="C411" s="506"/>
      <c r="D411" s="506"/>
      <c r="E411" s="507"/>
      <c r="F411" s="507"/>
      <c r="G411" s="507"/>
      <c r="H411" s="508"/>
      <c r="I411" s="508"/>
      <c r="J411" s="510"/>
      <c r="M411" s="511"/>
      <c r="O411" s="5"/>
      <c r="P411" s="512"/>
    </row>
    <row r="412" spans="2:16" s="504" customFormat="1" ht="15.75" customHeight="1">
      <c r="B412" s="514"/>
      <c r="C412" s="506"/>
      <c r="D412" s="506"/>
      <c r="E412" s="507"/>
      <c r="F412" s="507"/>
      <c r="G412" s="507"/>
      <c r="H412" s="508"/>
      <c r="I412" s="508"/>
      <c r="J412" s="510"/>
      <c r="M412" s="511"/>
      <c r="O412" s="5"/>
      <c r="P412" s="512"/>
    </row>
    <row r="413" spans="2:16" s="504" customFormat="1" ht="15.75" customHeight="1">
      <c r="B413" s="514"/>
      <c r="C413" s="506"/>
      <c r="D413" s="506"/>
      <c r="E413" s="507"/>
      <c r="F413" s="507"/>
      <c r="G413" s="507"/>
      <c r="H413" s="508"/>
      <c r="I413" s="508"/>
      <c r="J413" s="510"/>
      <c r="M413" s="511"/>
      <c r="O413" s="5"/>
      <c r="P413" s="512"/>
    </row>
    <row r="414" spans="2:16" s="504" customFormat="1" ht="15.75" customHeight="1">
      <c r="B414" s="514"/>
      <c r="C414" s="506"/>
      <c r="D414" s="506"/>
      <c r="E414" s="507"/>
      <c r="F414" s="507"/>
      <c r="G414" s="507"/>
      <c r="H414" s="508"/>
      <c r="I414" s="508"/>
      <c r="J414" s="510"/>
      <c r="M414" s="511"/>
      <c r="O414" s="5"/>
      <c r="P414" s="512"/>
    </row>
    <row r="415" spans="2:16" s="504" customFormat="1" ht="15.75" customHeight="1">
      <c r="B415" s="514"/>
      <c r="C415" s="506"/>
      <c r="D415" s="506"/>
      <c r="E415" s="507"/>
      <c r="F415" s="507"/>
      <c r="G415" s="507"/>
      <c r="H415" s="508"/>
      <c r="I415" s="508"/>
      <c r="J415" s="510"/>
      <c r="M415" s="511"/>
      <c r="O415" s="5"/>
      <c r="P415" s="512"/>
    </row>
    <row r="416" spans="2:16" s="504" customFormat="1" ht="15.75" customHeight="1">
      <c r="B416" s="514"/>
      <c r="C416" s="506"/>
      <c r="D416" s="506"/>
      <c r="E416" s="507"/>
      <c r="F416" s="507"/>
      <c r="G416" s="507"/>
      <c r="H416" s="508"/>
      <c r="I416" s="508"/>
      <c r="J416" s="510"/>
      <c r="M416" s="511"/>
      <c r="O416" s="5"/>
      <c r="P416" s="512"/>
    </row>
    <row r="417" spans="2:16" s="504" customFormat="1" ht="15.75" customHeight="1">
      <c r="B417" s="514"/>
      <c r="C417" s="506"/>
      <c r="D417" s="506"/>
      <c r="E417" s="507"/>
      <c r="F417" s="507"/>
      <c r="G417" s="507"/>
      <c r="H417" s="508"/>
      <c r="I417" s="508"/>
      <c r="J417" s="510"/>
      <c r="M417" s="511"/>
      <c r="O417" s="5"/>
      <c r="P417" s="512"/>
    </row>
    <row r="418" spans="2:16" s="504" customFormat="1" ht="15.75" customHeight="1">
      <c r="B418" s="514"/>
      <c r="C418" s="506"/>
      <c r="D418" s="506"/>
      <c r="E418" s="507"/>
      <c r="F418" s="507"/>
      <c r="G418" s="507"/>
      <c r="H418" s="508"/>
      <c r="I418" s="508"/>
      <c r="J418" s="510"/>
      <c r="M418" s="511"/>
      <c r="O418" s="5"/>
      <c r="P418" s="512"/>
    </row>
    <row r="419" spans="2:16" s="504" customFormat="1" ht="15.75" customHeight="1">
      <c r="B419" s="514"/>
      <c r="C419" s="506"/>
      <c r="D419" s="506"/>
      <c r="E419" s="507"/>
      <c r="F419" s="507"/>
      <c r="G419" s="507"/>
      <c r="H419" s="508"/>
      <c r="I419" s="508"/>
      <c r="J419" s="510"/>
      <c r="M419" s="511"/>
      <c r="O419" s="5"/>
      <c r="P419" s="512"/>
    </row>
    <row r="420" spans="2:16" s="504" customFormat="1" ht="15.75" customHeight="1">
      <c r="B420" s="514"/>
      <c r="C420" s="506"/>
      <c r="D420" s="506"/>
      <c r="E420" s="507"/>
      <c r="F420" s="507"/>
      <c r="G420" s="507"/>
      <c r="H420" s="508"/>
      <c r="I420" s="508"/>
      <c r="J420" s="510"/>
      <c r="M420" s="511"/>
      <c r="O420" s="5"/>
      <c r="P420" s="512"/>
    </row>
    <row r="421" spans="2:16" s="504" customFormat="1" ht="15.75" customHeight="1">
      <c r="B421" s="514"/>
      <c r="C421" s="506"/>
      <c r="D421" s="506"/>
      <c r="E421" s="507"/>
      <c r="F421" s="507"/>
      <c r="G421" s="507"/>
      <c r="H421" s="508"/>
      <c r="I421" s="508"/>
      <c r="J421" s="510"/>
      <c r="M421" s="511"/>
      <c r="O421" s="5"/>
      <c r="P421" s="512"/>
    </row>
    <row r="422" spans="2:16" s="504" customFormat="1" ht="15.75" customHeight="1">
      <c r="B422" s="514"/>
      <c r="C422" s="506"/>
      <c r="D422" s="506"/>
      <c r="E422" s="507"/>
      <c r="F422" s="507"/>
      <c r="G422" s="507"/>
      <c r="H422" s="508"/>
      <c r="I422" s="508"/>
      <c r="J422" s="510"/>
      <c r="M422" s="511"/>
      <c r="O422" s="5"/>
      <c r="P422" s="512"/>
    </row>
    <row r="423" spans="2:16" s="504" customFormat="1" ht="15.75" customHeight="1">
      <c r="B423" s="514"/>
      <c r="C423" s="506"/>
      <c r="D423" s="506"/>
      <c r="E423" s="507"/>
      <c r="F423" s="507"/>
      <c r="G423" s="507"/>
      <c r="H423" s="508"/>
      <c r="I423" s="508"/>
      <c r="J423" s="510"/>
      <c r="M423" s="511"/>
      <c r="O423" s="5"/>
      <c r="P423" s="512"/>
    </row>
    <row r="424" spans="2:16" s="504" customFormat="1" ht="15.75" customHeight="1">
      <c r="B424" s="514"/>
      <c r="C424" s="506"/>
      <c r="D424" s="506"/>
      <c r="E424" s="507"/>
      <c r="F424" s="507"/>
      <c r="G424" s="507"/>
      <c r="H424" s="508"/>
      <c r="I424" s="508"/>
      <c r="J424" s="510"/>
      <c r="M424" s="511"/>
      <c r="O424" s="5"/>
      <c r="P424" s="512"/>
    </row>
    <row r="425" spans="2:16" s="504" customFormat="1" ht="15.75" customHeight="1">
      <c r="B425" s="514"/>
      <c r="C425" s="506"/>
      <c r="D425" s="506"/>
      <c r="E425" s="507"/>
      <c r="F425" s="507"/>
      <c r="G425" s="507"/>
      <c r="H425" s="508"/>
      <c r="I425" s="508"/>
      <c r="J425" s="510"/>
      <c r="M425" s="511"/>
      <c r="O425" s="5"/>
      <c r="P425" s="512"/>
    </row>
    <row r="426" spans="2:16" s="504" customFormat="1" ht="15.75" customHeight="1">
      <c r="B426" s="514"/>
      <c r="C426" s="506"/>
      <c r="D426" s="506"/>
      <c r="E426" s="507"/>
      <c r="F426" s="507"/>
      <c r="G426" s="507"/>
      <c r="H426" s="508"/>
      <c r="I426" s="508"/>
      <c r="J426" s="510"/>
      <c r="M426" s="511"/>
      <c r="O426" s="5"/>
      <c r="P426" s="512"/>
    </row>
    <row r="427" spans="2:16" s="504" customFormat="1" ht="15.75" customHeight="1">
      <c r="B427" s="514"/>
      <c r="C427" s="506"/>
      <c r="D427" s="506"/>
      <c r="E427" s="507"/>
      <c r="F427" s="507"/>
      <c r="G427" s="507"/>
      <c r="H427" s="508"/>
      <c r="I427" s="508"/>
      <c r="J427" s="510"/>
      <c r="M427" s="511"/>
      <c r="O427" s="5"/>
      <c r="P427" s="512"/>
    </row>
    <row r="428" spans="2:16" s="504" customFormat="1" ht="15.75" customHeight="1">
      <c r="B428" s="514"/>
      <c r="C428" s="506"/>
      <c r="D428" s="506"/>
      <c r="E428" s="507"/>
      <c r="F428" s="507"/>
      <c r="G428" s="507"/>
      <c r="H428" s="508"/>
      <c r="I428" s="508"/>
      <c r="J428" s="510"/>
      <c r="M428" s="511"/>
      <c r="O428" s="5"/>
      <c r="P428" s="512"/>
    </row>
    <row r="429" spans="2:16" s="504" customFormat="1" ht="15.75" customHeight="1">
      <c r="B429" s="514"/>
      <c r="C429" s="506"/>
      <c r="D429" s="506"/>
      <c r="E429" s="507"/>
      <c r="F429" s="507"/>
      <c r="G429" s="507"/>
      <c r="H429" s="508"/>
      <c r="I429" s="508"/>
      <c r="J429" s="510"/>
      <c r="M429" s="511"/>
      <c r="O429" s="5"/>
      <c r="P429" s="512"/>
    </row>
    <row r="430" spans="2:16" s="504" customFormat="1" ht="15.75" customHeight="1">
      <c r="B430" s="514"/>
      <c r="C430" s="506"/>
      <c r="D430" s="506"/>
      <c r="E430" s="507"/>
      <c r="F430" s="507"/>
      <c r="G430" s="507"/>
      <c r="H430" s="508"/>
      <c r="I430" s="508"/>
      <c r="J430" s="510"/>
      <c r="M430" s="511"/>
      <c r="O430" s="5"/>
      <c r="P430" s="512"/>
    </row>
    <row r="431" spans="2:16" s="504" customFormat="1" ht="15.75" customHeight="1">
      <c r="B431" s="514"/>
      <c r="C431" s="506"/>
      <c r="D431" s="506"/>
      <c r="E431" s="507"/>
      <c r="F431" s="507"/>
      <c r="G431" s="507"/>
      <c r="H431" s="508"/>
      <c r="I431" s="508"/>
      <c r="J431" s="510"/>
      <c r="M431" s="511"/>
      <c r="O431" s="5"/>
      <c r="P431" s="512"/>
    </row>
    <row r="432" spans="2:16" s="504" customFormat="1" ht="15.75" customHeight="1">
      <c r="B432" s="514"/>
      <c r="C432" s="506"/>
      <c r="D432" s="506"/>
      <c r="E432" s="507"/>
      <c r="F432" s="507"/>
      <c r="G432" s="507"/>
      <c r="H432" s="508"/>
      <c r="I432" s="508"/>
      <c r="J432" s="510"/>
      <c r="M432" s="511"/>
      <c r="O432" s="5"/>
      <c r="P432" s="512"/>
    </row>
    <row r="433" spans="2:16" s="504" customFormat="1" ht="15.75" customHeight="1">
      <c r="B433" s="514"/>
      <c r="C433" s="506"/>
      <c r="D433" s="506"/>
      <c r="E433" s="507"/>
      <c r="F433" s="507"/>
      <c r="G433" s="507"/>
      <c r="H433" s="508"/>
      <c r="I433" s="508"/>
      <c r="J433" s="510"/>
      <c r="M433" s="511"/>
      <c r="O433" s="5"/>
      <c r="P433" s="512"/>
    </row>
    <row r="434" spans="2:16" s="504" customFormat="1" ht="15.75" customHeight="1">
      <c r="B434" s="514"/>
      <c r="C434" s="506"/>
      <c r="D434" s="506"/>
      <c r="E434" s="507"/>
      <c r="F434" s="507"/>
      <c r="G434" s="507"/>
      <c r="H434" s="508"/>
      <c r="I434" s="508"/>
      <c r="J434" s="510"/>
      <c r="M434" s="511"/>
      <c r="O434" s="5"/>
      <c r="P434" s="512"/>
    </row>
    <row r="435" spans="2:16" s="504" customFormat="1" ht="15.75" customHeight="1">
      <c r="B435" s="514"/>
      <c r="C435" s="506"/>
      <c r="D435" s="506"/>
      <c r="E435" s="507"/>
      <c r="F435" s="507"/>
      <c r="G435" s="507"/>
      <c r="H435" s="508"/>
      <c r="I435" s="508"/>
      <c r="J435" s="510"/>
      <c r="M435" s="511"/>
      <c r="O435" s="5"/>
      <c r="P435" s="512"/>
    </row>
    <row r="436" spans="2:16" s="504" customFormat="1" ht="15.75" customHeight="1">
      <c r="B436" s="514"/>
      <c r="C436" s="506"/>
      <c r="D436" s="506"/>
      <c r="E436" s="507"/>
      <c r="F436" s="507"/>
      <c r="G436" s="507"/>
      <c r="H436" s="508"/>
      <c r="I436" s="508"/>
      <c r="J436" s="510"/>
      <c r="M436" s="511"/>
      <c r="O436" s="5"/>
      <c r="P436" s="512"/>
    </row>
    <row r="437" spans="2:16" s="504" customFormat="1" ht="15.75" customHeight="1">
      <c r="B437" s="514"/>
      <c r="C437" s="506"/>
      <c r="D437" s="506"/>
      <c r="E437" s="507"/>
      <c r="F437" s="507"/>
      <c r="G437" s="507"/>
      <c r="H437" s="508"/>
      <c r="I437" s="508"/>
      <c r="J437" s="510"/>
      <c r="M437" s="511"/>
      <c r="O437" s="5"/>
      <c r="P437" s="512"/>
    </row>
    <row r="438" spans="2:16" s="504" customFormat="1" ht="15.75" customHeight="1">
      <c r="B438" s="514"/>
      <c r="C438" s="506"/>
      <c r="D438" s="506"/>
      <c r="E438" s="507"/>
      <c r="F438" s="507"/>
      <c r="G438" s="507"/>
      <c r="H438" s="508"/>
      <c r="I438" s="508"/>
      <c r="J438" s="510"/>
      <c r="M438" s="511"/>
      <c r="O438" s="5"/>
      <c r="P438" s="512"/>
    </row>
    <row r="439" spans="2:16" s="504" customFormat="1" ht="15.75" customHeight="1">
      <c r="B439" s="514"/>
      <c r="C439" s="506"/>
      <c r="D439" s="506"/>
      <c r="E439" s="507"/>
      <c r="F439" s="507"/>
      <c r="G439" s="507"/>
      <c r="H439" s="508"/>
      <c r="I439" s="508"/>
      <c r="J439" s="510"/>
      <c r="M439" s="511"/>
      <c r="O439" s="5"/>
      <c r="P439" s="512"/>
    </row>
    <row r="440" spans="2:16" s="504" customFormat="1" ht="15.75" customHeight="1">
      <c r="B440" s="514"/>
      <c r="C440" s="506"/>
      <c r="D440" s="506"/>
      <c r="E440" s="507"/>
      <c r="F440" s="507"/>
      <c r="G440" s="507"/>
      <c r="H440" s="508"/>
      <c r="I440" s="508"/>
      <c r="J440" s="510"/>
      <c r="M440" s="511"/>
      <c r="O440" s="5"/>
      <c r="P440" s="512"/>
    </row>
    <row r="441" spans="2:16" s="504" customFormat="1" ht="15.75" customHeight="1">
      <c r="B441" s="514"/>
      <c r="C441" s="506"/>
      <c r="D441" s="506"/>
      <c r="E441" s="507"/>
      <c r="F441" s="507"/>
      <c r="G441" s="507"/>
      <c r="H441" s="508"/>
      <c r="I441" s="508"/>
      <c r="J441" s="510"/>
      <c r="M441" s="511"/>
      <c r="O441" s="5"/>
      <c r="P441" s="512"/>
    </row>
    <row r="442" spans="2:16" s="504" customFormat="1" ht="15.75" customHeight="1">
      <c r="B442" s="514"/>
      <c r="C442" s="506"/>
      <c r="D442" s="506"/>
      <c r="E442" s="507"/>
      <c r="F442" s="507"/>
      <c r="G442" s="507"/>
      <c r="H442" s="508"/>
      <c r="I442" s="508"/>
      <c r="J442" s="510"/>
      <c r="M442" s="511"/>
      <c r="O442" s="5"/>
      <c r="P442" s="512"/>
    </row>
    <row r="443" spans="2:16" s="504" customFormat="1" ht="15.75" customHeight="1">
      <c r="B443" s="514"/>
      <c r="C443" s="506"/>
      <c r="D443" s="506"/>
      <c r="E443" s="507"/>
      <c r="F443" s="507"/>
      <c r="G443" s="507"/>
      <c r="H443" s="508"/>
      <c r="I443" s="508"/>
      <c r="J443" s="510"/>
      <c r="M443" s="511"/>
      <c r="O443" s="5"/>
      <c r="P443" s="512"/>
    </row>
    <row r="444" spans="2:16" s="504" customFormat="1" ht="15.75" customHeight="1">
      <c r="B444" s="514"/>
      <c r="C444" s="506"/>
      <c r="D444" s="506"/>
      <c r="E444" s="507"/>
      <c r="F444" s="507"/>
      <c r="G444" s="507"/>
      <c r="H444" s="508"/>
      <c r="I444" s="508"/>
      <c r="J444" s="510"/>
      <c r="M444" s="511"/>
      <c r="O444" s="5"/>
      <c r="P444" s="512"/>
    </row>
    <row r="445" spans="2:16" s="504" customFormat="1" ht="15.75" customHeight="1">
      <c r="B445" s="514"/>
      <c r="C445" s="506"/>
      <c r="D445" s="506"/>
      <c r="E445" s="507"/>
      <c r="F445" s="507"/>
      <c r="G445" s="507"/>
      <c r="H445" s="508"/>
      <c r="I445" s="508"/>
      <c r="J445" s="510"/>
      <c r="M445" s="511"/>
      <c r="O445" s="5"/>
      <c r="P445" s="512"/>
    </row>
    <row r="446" spans="2:16" s="504" customFormat="1" ht="15.75" customHeight="1">
      <c r="B446" s="514"/>
      <c r="C446" s="506"/>
      <c r="D446" s="506"/>
      <c r="E446" s="507"/>
      <c r="F446" s="507"/>
      <c r="G446" s="507"/>
      <c r="H446" s="508"/>
      <c r="I446" s="508"/>
      <c r="J446" s="510"/>
      <c r="M446" s="511"/>
      <c r="O446" s="5"/>
      <c r="P446" s="512"/>
    </row>
    <row r="447" spans="2:16" s="504" customFormat="1" ht="15.75" customHeight="1">
      <c r="B447" s="514"/>
      <c r="C447" s="506"/>
      <c r="D447" s="506"/>
      <c r="E447" s="507"/>
      <c r="F447" s="507"/>
      <c r="G447" s="507"/>
      <c r="H447" s="508"/>
      <c r="I447" s="508"/>
      <c r="J447" s="510"/>
      <c r="M447" s="511"/>
      <c r="O447" s="5"/>
      <c r="P447" s="512"/>
    </row>
    <row r="448" spans="2:16" s="504" customFormat="1" ht="15.75" customHeight="1">
      <c r="B448" s="514"/>
      <c r="C448" s="506"/>
      <c r="D448" s="506"/>
      <c r="E448" s="507"/>
      <c r="F448" s="507"/>
      <c r="G448" s="507"/>
      <c r="H448" s="508"/>
      <c r="I448" s="508"/>
      <c r="J448" s="510"/>
      <c r="M448" s="511"/>
      <c r="O448" s="5"/>
      <c r="P448" s="512"/>
    </row>
    <row r="449" spans="2:16" s="504" customFormat="1" ht="15.75" customHeight="1">
      <c r="B449" s="514"/>
      <c r="C449" s="506"/>
      <c r="D449" s="506"/>
      <c r="E449" s="507"/>
      <c r="F449" s="507"/>
      <c r="G449" s="507"/>
      <c r="H449" s="508"/>
      <c r="I449" s="508"/>
      <c r="J449" s="510"/>
      <c r="M449" s="511"/>
      <c r="O449" s="5"/>
      <c r="P449" s="512"/>
    </row>
    <row r="450" spans="2:16" s="504" customFormat="1" ht="15.75" customHeight="1">
      <c r="B450" s="514"/>
      <c r="C450" s="506"/>
      <c r="D450" s="506"/>
      <c r="E450" s="507"/>
      <c r="F450" s="507"/>
      <c r="G450" s="507"/>
      <c r="H450" s="508"/>
      <c r="I450" s="508"/>
      <c r="J450" s="510"/>
      <c r="M450" s="511"/>
      <c r="O450" s="5"/>
      <c r="P450" s="512"/>
    </row>
    <row r="451" spans="2:16" s="504" customFormat="1" ht="15.75" customHeight="1">
      <c r="B451" s="514"/>
      <c r="C451" s="506"/>
      <c r="D451" s="506"/>
      <c r="E451" s="507"/>
      <c r="F451" s="507"/>
      <c r="G451" s="507"/>
      <c r="H451" s="508"/>
      <c r="I451" s="508"/>
      <c r="J451" s="510"/>
      <c r="M451" s="511"/>
      <c r="O451" s="5"/>
      <c r="P451" s="512"/>
    </row>
    <row r="452" spans="2:16" s="504" customFormat="1" ht="15.75" customHeight="1">
      <c r="B452" s="514"/>
      <c r="C452" s="506"/>
      <c r="D452" s="506"/>
      <c r="E452" s="507"/>
      <c r="F452" s="507"/>
      <c r="G452" s="507"/>
      <c r="H452" s="508"/>
      <c r="I452" s="508"/>
      <c r="J452" s="510"/>
      <c r="M452" s="511"/>
      <c r="O452" s="5"/>
      <c r="P452" s="512"/>
    </row>
    <row r="453" spans="2:16" s="504" customFormat="1" ht="15.75" customHeight="1">
      <c r="B453" s="514"/>
      <c r="C453" s="506"/>
      <c r="D453" s="506"/>
      <c r="E453" s="507"/>
      <c r="F453" s="507"/>
      <c r="G453" s="507"/>
      <c r="H453" s="508"/>
      <c r="I453" s="508"/>
      <c r="J453" s="510"/>
      <c r="M453" s="511"/>
      <c r="O453" s="5"/>
      <c r="P453" s="512"/>
    </row>
    <row r="454" spans="2:16" s="504" customFormat="1" ht="15.75" customHeight="1">
      <c r="B454" s="514"/>
      <c r="C454" s="506"/>
      <c r="D454" s="506"/>
      <c r="E454" s="507"/>
      <c r="F454" s="507"/>
      <c r="G454" s="507"/>
      <c r="H454" s="508"/>
      <c r="I454" s="508"/>
      <c r="J454" s="510"/>
      <c r="M454" s="511"/>
      <c r="O454" s="5"/>
      <c r="P454" s="512"/>
    </row>
    <row r="455" spans="2:16" s="504" customFormat="1" ht="15.75" customHeight="1">
      <c r="B455" s="514"/>
      <c r="C455" s="506"/>
      <c r="D455" s="506"/>
      <c r="E455" s="507"/>
      <c r="F455" s="507"/>
      <c r="G455" s="507"/>
      <c r="H455" s="508"/>
      <c r="I455" s="508"/>
      <c r="J455" s="510"/>
      <c r="M455" s="511"/>
      <c r="O455" s="5"/>
      <c r="P455" s="512"/>
    </row>
    <row r="456" spans="2:16" s="504" customFormat="1" ht="15.75" customHeight="1">
      <c r="B456" s="514"/>
      <c r="C456" s="506"/>
      <c r="D456" s="506"/>
      <c r="E456" s="507"/>
      <c r="F456" s="507"/>
      <c r="G456" s="507"/>
      <c r="H456" s="508"/>
      <c r="I456" s="508"/>
      <c r="J456" s="510"/>
      <c r="M456" s="511"/>
      <c r="O456" s="5"/>
      <c r="P456" s="512"/>
    </row>
    <row r="457" spans="2:16" s="504" customFormat="1" ht="15.75" customHeight="1">
      <c r="B457" s="514"/>
      <c r="C457" s="506"/>
      <c r="D457" s="506"/>
      <c r="E457" s="507"/>
      <c r="F457" s="507"/>
      <c r="G457" s="507"/>
      <c r="H457" s="508"/>
      <c r="I457" s="508"/>
      <c r="J457" s="510"/>
      <c r="M457" s="511"/>
      <c r="O457" s="5"/>
      <c r="P457" s="512"/>
    </row>
    <row r="458" spans="2:16" s="504" customFormat="1" ht="15.75" customHeight="1">
      <c r="B458" s="514"/>
      <c r="C458" s="506"/>
      <c r="D458" s="506"/>
      <c r="E458" s="507"/>
      <c r="F458" s="507"/>
      <c r="G458" s="507"/>
      <c r="H458" s="508"/>
      <c r="I458" s="508"/>
      <c r="J458" s="510"/>
      <c r="M458" s="511"/>
      <c r="O458" s="5"/>
      <c r="P458" s="512"/>
    </row>
    <row r="459" spans="2:16" s="504" customFormat="1" ht="15.75" customHeight="1">
      <c r="B459" s="514"/>
      <c r="C459" s="506"/>
      <c r="D459" s="506"/>
      <c r="E459" s="507"/>
      <c r="F459" s="507"/>
      <c r="G459" s="507"/>
      <c r="H459" s="508"/>
      <c r="I459" s="508"/>
      <c r="J459" s="510"/>
      <c r="M459" s="511"/>
      <c r="O459" s="5"/>
      <c r="P459" s="512"/>
    </row>
    <row r="460" spans="2:16" s="504" customFormat="1" ht="15.75" customHeight="1">
      <c r="B460" s="514"/>
      <c r="C460" s="506"/>
      <c r="D460" s="506"/>
      <c r="E460" s="507"/>
      <c r="F460" s="507"/>
      <c r="G460" s="507"/>
      <c r="H460" s="508"/>
      <c r="I460" s="508"/>
      <c r="J460" s="510"/>
      <c r="M460" s="511"/>
      <c r="O460" s="5"/>
      <c r="P460" s="512"/>
    </row>
    <row r="461" spans="2:16" s="504" customFormat="1" ht="15.75" customHeight="1">
      <c r="B461" s="514"/>
      <c r="C461" s="506"/>
      <c r="D461" s="506"/>
      <c r="E461" s="507"/>
      <c r="F461" s="507"/>
      <c r="G461" s="507"/>
      <c r="H461" s="508"/>
      <c r="I461" s="508"/>
      <c r="J461" s="510"/>
      <c r="M461" s="511"/>
      <c r="O461" s="5"/>
      <c r="P461" s="512"/>
    </row>
    <row r="462" spans="2:16" s="504" customFormat="1" ht="15.75" customHeight="1">
      <c r="B462" s="514"/>
      <c r="C462" s="506"/>
      <c r="D462" s="506"/>
      <c r="E462" s="507"/>
      <c r="F462" s="507"/>
      <c r="G462" s="507"/>
      <c r="H462" s="508"/>
      <c r="I462" s="508"/>
      <c r="J462" s="510"/>
      <c r="M462" s="511"/>
      <c r="O462" s="5"/>
      <c r="P462" s="512"/>
    </row>
    <row r="463" spans="2:16" s="504" customFormat="1" ht="15.75" customHeight="1">
      <c r="B463" s="514"/>
      <c r="C463" s="506"/>
      <c r="D463" s="506"/>
      <c r="E463" s="507"/>
      <c r="F463" s="507"/>
      <c r="G463" s="507"/>
      <c r="H463" s="508"/>
      <c r="I463" s="508"/>
      <c r="J463" s="510"/>
      <c r="M463" s="511"/>
      <c r="O463" s="5"/>
      <c r="P463" s="512"/>
    </row>
    <row r="464" spans="2:16" s="504" customFormat="1" ht="15.75" customHeight="1">
      <c r="B464" s="514"/>
      <c r="C464" s="506"/>
      <c r="D464" s="506"/>
      <c r="E464" s="507"/>
      <c r="F464" s="507"/>
      <c r="G464" s="507"/>
      <c r="H464" s="508"/>
      <c r="I464" s="508"/>
      <c r="J464" s="510"/>
      <c r="M464" s="511"/>
      <c r="O464" s="5"/>
      <c r="P464" s="512"/>
    </row>
    <row r="465" spans="2:16" s="504" customFormat="1" ht="15.75" customHeight="1">
      <c r="B465" s="514"/>
      <c r="C465" s="506"/>
      <c r="D465" s="506"/>
      <c r="E465" s="507"/>
      <c r="F465" s="507"/>
      <c r="G465" s="507"/>
      <c r="H465" s="508"/>
      <c r="I465" s="508"/>
      <c r="J465" s="510"/>
      <c r="M465" s="511"/>
      <c r="O465" s="5"/>
      <c r="P465" s="512"/>
    </row>
    <row r="466" spans="2:16" s="504" customFormat="1" ht="15.75" customHeight="1">
      <c r="B466" s="514"/>
      <c r="C466" s="506"/>
      <c r="D466" s="506"/>
      <c r="E466" s="507"/>
      <c r="F466" s="507"/>
      <c r="G466" s="507"/>
      <c r="H466" s="508"/>
      <c r="I466" s="508"/>
      <c r="J466" s="510"/>
      <c r="M466" s="511"/>
      <c r="O466" s="5"/>
      <c r="P466" s="512"/>
    </row>
    <row r="467" spans="2:16" s="504" customFormat="1" ht="15.75" customHeight="1">
      <c r="B467" s="514"/>
      <c r="C467" s="506"/>
      <c r="D467" s="506"/>
      <c r="E467" s="507"/>
      <c r="F467" s="507"/>
      <c r="G467" s="507"/>
      <c r="H467" s="508"/>
      <c r="I467" s="508"/>
      <c r="J467" s="510"/>
      <c r="M467" s="511"/>
      <c r="O467" s="5"/>
      <c r="P467" s="512"/>
    </row>
    <row r="468" spans="2:16" s="504" customFormat="1" ht="15.75" customHeight="1">
      <c r="B468" s="514"/>
      <c r="C468" s="506"/>
      <c r="D468" s="506"/>
      <c r="E468" s="507"/>
      <c r="F468" s="507"/>
      <c r="G468" s="507"/>
      <c r="H468" s="508"/>
      <c r="I468" s="508"/>
      <c r="J468" s="510"/>
      <c r="M468" s="511"/>
      <c r="O468" s="5"/>
      <c r="P468" s="512"/>
    </row>
    <row r="469" spans="2:16" s="504" customFormat="1" ht="15.75" customHeight="1">
      <c r="B469" s="514"/>
      <c r="C469" s="506"/>
      <c r="D469" s="506"/>
      <c r="E469" s="507"/>
      <c r="F469" s="507"/>
      <c r="G469" s="507"/>
      <c r="H469" s="508"/>
      <c r="I469" s="508"/>
      <c r="J469" s="510"/>
      <c r="M469" s="511"/>
      <c r="O469" s="5"/>
      <c r="P469" s="512"/>
    </row>
    <row r="470" spans="2:16" s="504" customFormat="1" ht="15.75" customHeight="1">
      <c r="B470" s="514"/>
      <c r="C470" s="506"/>
      <c r="D470" s="506"/>
      <c r="E470" s="507"/>
      <c r="F470" s="507"/>
      <c r="G470" s="507"/>
      <c r="H470" s="508"/>
      <c r="I470" s="508"/>
      <c r="J470" s="510"/>
      <c r="M470" s="511"/>
      <c r="O470" s="5"/>
      <c r="P470" s="512"/>
    </row>
    <row r="471" spans="2:16" s="504" customFormat="1" ht="15.75" customHeight="1">
      <c r="B471" s="514"/>
      <c r="C471" s="506"/>
      <c r="D471" s="506"/>
      <c r="E471" s="507"/>
      <c r="F471" s="507"/>
      <c r="G471" s="507"/>
      <c r="H471" s="508"/>
      <c r="I471" s="508"/>
      <c r="J471" s="510"/>
      <c r="M471" s="511"/>
      <c r="O471" s="5"/>
      <c r="P471" s="512"/>
    </row>
    <row r="472" spans="2:16" s="504" customFormat="1" ht="15.75" customHeight="1">
      <c r="B472" s="514"/>
      <c r="C472" s="506"/>
      <c r="D472" s="506"/>
      <c r="E472" s="507"/>
      <c r="F472" s="507"/>
      <c r="G472" s="507"/>
      <c r="H472" s="508"/>
      <c r="I472" s="508"/>
      <c r="J472" s="510"/>
      <c r="M472" s="511"/>
      <c r="O472" s="5"/>
      <c r="P472" s="512"/>
    </row>
    <row r="473" spans="2:16" s="504" customFormat="1" ht="15.75" customHeight="1">
      <c r="B473" s="514"/>
      <c r="C473" s="506"/>
      <c r="D473" s="506"/>
      <c r="E473" s="507"/>
      <c r="F473" s="507"/>
      <c r="G473" s="507"/>
      <c r="H473" s="508"/>
      <c r="I473" s="508"/>
      <c r="J473" s="510"/>
      <c r="M473" s="511"/>
      <c r="O473" s="5"/>
      <c r="P473" s="512"/>
    </row>
    <row r="474" spans="2:16" s="504" customFormat="1" ht="15.75" customHeight="1">
      <c r="B474" s="514"/>
      <c r="C474" s="506"/>
      <c r="D474" s="506"/>
      <c r="E474" s="507"/>
      <c r="F474" s="507"/>
      <c r="G474" s="507"/>
      <c r="H474" s="508"/>
      <c r="I474" s="508"/>
      <c r="J474" s="510"/>
      <c r="M474" s="511"/>
      <c r="O474" s="5"/>
      <c r="P474" s="512"/>
    </row>
    <row r="475" spans="2:16" s="504" customFormat="1" ht="15.75" customHeight="1">
      <c r="B475" s="514"/>
      <c r="C475" s="506"/>
      <c r="D475" s="506"/>
      <c r="E475" s="507"/>
      <c r="F475" s="507"/>
      <c r="G475" s="507"/>
      <c r="H475" s="508"/>
      <c r="I475" s="508"/>
      <c r="J475" s="510"/>
      <c r="M475" s="511"/>
      <c r="O475" s="5"/>
      <c r="P475" s="512"/>
    </row>
    <row r="476" spans="2:16" s="504" customFormat="1" ht="15.75" customHeight="1">
      <c r="B476" s="514"/>
      <c r="C476" s="506"/>
      <c r="D476" s="506"/>
      <c r="E476" s="507"/>
      <c r="F476" s="507"/>
      <c r="G476" s="507"/>
      <c r="H476" s="508"/>
      <c r="I476" s="508"/>
      <c r="J476" s="510"/>
      <c r="M476" s="511"/>
      <c r="O476" s="5"/>
      <c r="P476" s="512"/>
    </row>
    <row r="477" spans="2:16" s="504" customFormat="1" ht="15.75" customHeight="1">
      <c r="B477" s="514"/>
      <c r="C477" s="506"/>
      <c r="D477" s="506"/>
      <c r="E477" s="507"/>
      <c r="F477" s="507"/>
      <c r="G477" s="507"/>
      <c r="H477" s="508"/>
      <c r="I477" s="508"/>
      <c r="J477" s="510"/>
      <c r="M477" s="511"/>
      <c r="O477" s="5"/>
      <c r="P477" s="512"/>
    </row>
    <row r="478" spans="2:16" s="504" customFormat="1" ht="15.75" customHeight="1">
      <c r="B478" s="514"/>
      <c r="C478" s="506"/>
      <c r="D478" s="506"/>
      <c r="E478" s="507"/>
      <c r="F478" s="507"/>
      <c r="G478" s="507"/>
      <c r="H478" s="508"/>
      <c r="I478" s="508"/>
      <c r="J478" s="510"/>
      <c r="M478" s="511"/>
      <c r="O478" s="5"/>
      <c r="P478" s="512"/>
    </row>
    <row r="479" spans="2:16" s="504" customFormat="1" ht="15.75" customHeight="1">
      <c r="B479" s="514"/>
      <c r="C479" s="506"/>
      <c r="D479" s="506"/>
      <c r="E479" s="507"/>
      <c r="F479" s="507"/>
      <c r="G479" s="507"/>
      <c r="H479" s="508"/>
      <c r="I479" s="508"/>
      <c r="J479" s="510"/>
      <c r="M479" s="511"/>
      <c r="O479" s="5"/>
      <c r="P479" s="512"/>
    </row>
    <row r="480" spans="2:16" s="504" customFormat="1" ht="15.75" customHeight="1">
      <c r="B480" s="514"/>
      <c r="C480" s="506"/>
      <c r="D480" s="506"/>
      <c r="E480" s="507"/>
      <c r="F480" s="507"/>
      <c r="G480" s="507"/>
      <c r="H480" s="508"/>
      <c r="I480" s="508"/>
      <c r="J480" s="510"/>
      <c r="M480" s="511"/>
      <c r="O480" s="5"/>
      <c r="P480" s="512"/>
    </row>
    <row r="481" spans="2:16" s="504" customFormat="1" ht="15.75" customHeight="1">
      <c r="B481" s="514"/>
      <c r="C481" s="506"/>
      <c r="D481" s="506"/>
      <c r="E481" s="507"/>
      <c r="F481" s="507"/>
      <c r="G481" s="507"/>
      <c r="H481" s="508"/>
      <c r="I481" s="508"/>
      <c r="J481" s="510"/>
      <c r="M481" s="511"/>
      <c r="O481" s="5"/>
      <c r="P481" s="512"/>
    </row>
    <row r="482" spans="2:16" s="504" customFormat="1" ht="15.75" customHeight="1">
      <c r="B482" s="514"/>
      <c r="C482" s="506"/>
      <c r="D482" s="506"/>
      <c r="E482" s="507"/>
      <c r="F482" s="507"/>
      <c r="G482" s="507"/>
      <c r="H482" s="508"/>
      <c r="I482" s="508"/>
      <c r="J482" s="510"/>
      <c r="M482" s="511"/>
      <c r="O482" s="5"/>
      <c r="P482" s="512"/>
    </row>
    <row r="483" spans="2:16" s="504" customFormat="1" ht="15.75" customHeight="1">
      <c r="B483" s="514"/>
      <c r="C483" s="506"/>
      <c r="D483" s="506"/>
      <c r="E483" s="507"/>
      <c r="F483" s="507"/>
      <c r="G483" s="507"/>
      <c r="H483" s="508"/>
      <c r="I483" s="508"/>
      <c r="J483" s="510"/>
      <c r="M483" s="511"/>
      <c r="O483" s="5"/>
      <c r="P483" s="512"/>
    </row>
    <row r="484" spans="2:16" s="504" customFormat="1" ht="15.75" customHeight="1">
      <c r="B484" s="514"/>
      <c r="C484" s="506"/>
      <c r="D484" s="506"/>
      <c r="E484" s="507"/>
      <c r="F484" s="507"/>
      <c r="G484" s="507"/>
      <c r="H484" s="508"/>
      <c r="I484" s="508"/>
      <c r="J484" s="510"/>
      <c r="M484" s="511"/>
      <c r="O484" s="5"/>
      <c r="P484" s="512"/>
    </row>
    <row r="485" spans="2:16" s="504" customFormat="1" ht="15.75" customHeight="1">
      <c r="B485" s="514"/>
      <c r="C485" s="506"/>
      <c r="D485" s="506"/>
      <c r="E485" s="507"/>
      <c r="F485" s="507"/>
      <c r="G485" s="507"/>
      <c r="H485" s="508"/>
      <c r="I485" s="508"/>
      <c r="J485" s="510"/>
      <c r="M485" s="511"/>
      <c r="O485" s="5"/>
      <c r="P485" s="512"/>
    </row>
    <row r="486" spans="2:16" s="504" customFormat="1" ht="15.75" customHeight="1">
      <c r="B486" s="514"/>
      <c r="C486" s="506"/>
      <c r="D486" s="506"/>
      <c r="E486" s="507"/>
      <c r="F486" s="507"/>
      <c r="G486" s="507"/>
      <c r="H486" s="508"/>
      <c r="I486" s="508"/>
      <c r="J486" s="510"/>
      <c r="M486" s="511"/>
      <c r="O486" s="5"/>
      <c r="P486" s="512"/>
    </row>
    <row r="487" spans="2:16" s="504" customFormat="1" ht="15.75" customHeight="1">
      <c r="B487" s="514"/>
      <c r="C487" s="506"/>
      <c r="D487" s="506"/>
      <c r="E487" s="507"/>
      <c r="F487" s="507"/>
      <c r="G487" s="507"/>
      <c r="H487" s="508"/>
      <c r="I487" s="508"/>
      <c r="J487" s="510"/>
      <c r="M487" s="511"/>
      <c r="O487" s="5"/>
      <c r="P487" s="512"/>
    </row>
    <row r="488" spans="2:16" s="504" customFormat="1" ht="15.75" customHeight="1">
      <c r="B488" s="514"/>
      <c r="C488" s="506"/>
      <c r="D488" s="506"/>
      <c r="E488" s="507"/>
      <c r="F488" s="507"/>
      <c r="G488" s="507"/>
      <c r="H488" s="508"/>
      <c r="I488" s="508"/>
      <c r="J488" s="510"/>
      <c r="M488" s="511"/>
      <c r="O488" s="5"/>
      <c r="P488" s="512"/>
    </row>
    <row r="489" spans="2:16" s="504" customFormat="1" ht="15.75" customHeight="1">
      <c r="B489" s="514"/>
      <c r="C489" s="506"/>
      <c r="D489" s="506"/>
      <c r="E489" s="507"/>
      <c r="F489" s="507"/>
      <c r="G489" s="507"/>
      <c r="H489" s="508"/>
      <c r="I489" s="508"/>
      <c r="J489" s="510"/>
      <c r="M489" s="511"/>
      <c r="O489" s="5"/>
      <c r="P489" s="512"/>
    </row>
    <row r="490" spans="2:16" s="504" customFormat="1" ht="15.75" customHeight="1">
      <c r="B490" s="514"/>
      <c r="C490" s="506"/>
      <c r="D490" s="506"/>
      <c r="E490" s="507"/>
      <c r="F490" s="507"/>
      <c r="G490" s="507"/>
      <c r="H490" s="508"/>
      <c r="I490" s="508"/>
      <c r="J490" s="510"/>
      <c r="M490" s="511"/>
      <c r="O490" s="5"/>
      <c r="P490" s="512"/>
    </row>
    <row r="491" spans="2:16" s="504" customFormat="1" ht="15.75" customHeight="1">
      <c r="B491" s="514"/>
      <c r="C491" s="506"/>
      <c r="D491" s="506"/>
      <c r="E491" s="507"/>
      <c r="F491" s="507"/>
      <c r="G491" s="507"/>
      <c r="H491" s="508"/>
      <c r="I491" s="508"/>
      <c r="J491" s="510"/>
      <c r="M491" s="511"/>
      <c r="O491" s="5"/>
      <c r="P491" s="512"/>
    </row>
    <row r="492" spans="2:16" s="504" customFormat="1" ht="15.75" customHeight="1">
      <c r="B492" s="514"/>
      <c r="C492" s="506"/>
      <c r="D492" s="506"/>
      <c r="E492" s="507"/>
      <c r="F492" s="507"/>
      <c r="G492" s="507"/>
      <c r="H492" s="508"/>
      <c r="I492" s="508"/>
      <c r="J492" s="510"/>
      <c r="M492" s="511"/>
      <c r="O492" s="5"/>
      <c r="P492" s="512"/>
    </row>
    <row r="493" spans="2:16" s="504" customFormat="1" ht="15.75" customHeight="1">
      <c r="B493" s="514"/>
      <c r="C493" s="506"/>
      <c r="D493" s="506"/>
      <c r="E493" s="507"/>
      <c r="F493" s="507"/>
      <c r="G493" s="507"/>
      <c r="H493" s="508"/>
      <c r="I493" s="508"/>
      <c r="J493" s="510"/>
      <c r="M493" s="511"/>
      <c r="O493" s="5"/>
      <c r="P493" s="512"/>
    </row>
    <row r="494" spans="2:16" s="504" customFormat="1" ht="15.75" customHeight="1">
      <c r="B494" s="514"/>
      <c r="C494" s="506"/>
      <c r="D494" s="506"/>
      <c r="E494" s="507"/>
      <c r="F494" s="507"/>
      <c r="G494" s="507"/>
      <c r="H494" s="508"/>
      <c r="I494" s="508"/>
      <c r="J494" s="510"/>
      <c r="M494" s="511"/>
      <c r="O494" s="5"/>
      <c r="P494" s="512"/>
    </row>
    <row r="495" spans="2:16" s="504" customFormat="1" ht="15.75" customHeight="1">
      <c r="B495" s="514"/>
      <c r="C495" s="506"/>
      <c r="D495" s="506"/>
      <c r="E495" s="507"/>
      <c r="F495" s="507"/>
      <c r="G495" s="507"/>
      <c r="H495" s="508"/>
      <c r="I495" s="508"/>
      <c r="J495" s="510"/>
      <c r="M495" s="511"/>
      <c r="O495" s="5"/>
      <c r="P495" s="512"/>
    </row>
    <row r="496" spans="2:16" s="504" customFormat="1" ht="15.75" customHeight="1">
      <c r="B496" s="514"/>
      <c r="C496" s="506"/>
      <c r="D496" s="506"/>
      <c r="E496" s="507"/>
      <c r="F496" s="507"/>
      <c r="G496" s="507"/>
      <c r="H496" s="508"/>
      <c r="I496" s="508"/>
      <c r="J496" s="510"/>
      <c r="M496" s="511"/>
      <c r="O496" s="5"/>
      <c r="P496" s="512"/>
    </row>
    <row r="497" spans="1:16" s="504" customFormat="1" ht="15.75" customHeight="1">
      <c r="B497" s="514"/>
      <c r="C497" s="506"/>
      <c r="D497" s="506"/>
      <c r="E497" s="507"/>
      <c r="F497" s="507"/>
      <c r="G497" s="507"/>
      <c r="H497" s="508"/>
      <c r="I497" s="508"/>
      <c r="J497" s="510"/>
      <c r="M497" s="511"/>
      <c r="O497" s="5"/>
      <c r="P497" s="512"/>
    </row>
    <row r="498" spans="1:16" s="504" customFormat="1" ht="15.75" customHeight="1">
      <c r="B498" s="514"/>
      <c r="C498" s="506"/>
      <c r="D498" s="506"/>
      <c r="E498" s="507"/>
      <c r="F498" s="507"/>
      <c r="G498" s="507"/>
      <c r="H498" s="508"/>
      <c r="I498" s="508"/>
      <c r="J498" s="510"/>
      <c r="M498" s="511"/>
      <c r="O498" s="5"/>
      <c r="P498" s="512"/>
    </row>
    <row r="499" spans="1:16" s="504" customFormat="1" ht="15.75" customHeight="1">
      <c r="B499" s="514"/>
      <c r="C499" s="506"/>
      <c r="D499" s="506"/>
      <c r="E499" s="507"/>
      <c r="F499" s="507"/>
      <c r="G499" s="507"/>
      <c r="H499" s="508"/>
      <c r="I499" s="508"/>
      <c r="J499" s="510"/>
      <c r="M499" s="511"/>
      <c r="O499" s="5"/>
      <c r="P499" s="512"/>
    </row>
    <row r="500" spans="1:16" s="504" customFormat="1" ht="15.75" customHeight="1">
      <c r="B500" s="514"/>
      <c r="C500" s="506"/>
      <c r="D500" s="506"/>
      <c r="E500" s="507"/>
      <c r="F500" s="507"/>
      <c r="G500" s="507"/>
      <c r="H500" s="508"/>
      <c r="I500" s="508"/>
      <c r="J500" s="510"/>
      <c r="M500" s="511"/>
      <c r="O500" s="5"/>
      <c r="P500" s="512"/>
    </row>
    <row r="501" spans="1:16" s="504" customFormat="1" ht="15.75" customHeight="1">
      <c r="B501" s="514"/>
      <c r="C501" s="506"/>
      <c r="D501" s="506"/>
      <c r="E501" s="507"/>
      <c r="F501" s="507"/>
      <c r="G501" s="507"/>
      <c r="H501" s="508"/>
      <c r="I501" s="508"/>
      <c r="J501" s="510"/>
      <c r="M501" s="511"/>
      <c r="O501" s="5"/>
      <c r="P501" s="8"/>
    </row>
    <row r="502" spans="1:16" s="504" customFormat="1" ht="15.75" customHeight="1">
      <c r="B502" s="514"/>
      <c r="C502" s="506"/>
      <c r="D502" s="506"/>
      <c r="E502" s="507"/>
      <c r="F502" s="507"/>
      <c r="G502" s="507"/>
      <c r="H502" s="508"/>
      <c r="I502" s="508"/>
      <c r="J502" s="510"/>
      <c r="M502" s="2"/>
      <c r="O502" s="5"/>
      <c r="P502" s="8"/>
    </row>
    <row r="503" spans="1:16" s="504" customFormat="1" ht="15.75" customHeight="1">
      <c r="B503" s="514"/>
      <c r="C503" s="506"/>
      <c r="D503" s="506"/>
      <c r="E503" s="507"/>
      <c r="F503" s="507"/>
      <c r="G503" s="507"/>
      <c r="H503" s="508"/>
      <c r="I503" s="508"/>
      <c r="J503" s="510"/>
      <c r="M503" s="2"/>
      <c r="O503" s="5"/>
      <c r="P503" s="8"/>
    </row>
    <row r="504" spans="1:16" s="175" customFormat="1" ht="15.75" customHeight="1">
      <c r="A504" s="4"/>
      <c r="B504" s="514"/>
      <c r="C504" s="506"/>
      <c r="D504" s="506"/>
      <c r="E504" s="507"/>
      <c r="F504" s="507"/>
      <c r="G504" s="507"/>
      <c r="H504" s="508"/>
      <c r="I504" s="508"/>
      <c r="J504" s="510"/>
      <c r="K504" s="1"/>
      <c r="L504" s="1"/>
      <c r="M504" s="2"/>
      <c r="N504" s="1"/>
      <c r="O504" s="5"/>
      <c r="P504" s="8"/>
    </row>
    <row r="505" spans="1:16" s="175" customFormat="1" ht="15.75" customHeight="1">
      <c r="A505" s="4"/>
      <c r="B505" s="514"/>
      <c r="C505" s="506"/>
      <c r="D505" s="506"/>
      <c r="E505" s="507"/>
      <c r="F505" s="507"/>
      <c r="G505" s="507"/>
      <c r="H505" s="508"/>
      <c r="I505" s="508"/>
      <c r="J505" s="510"/>
      <c r="K505" s="1"/>
      <c r="L505" s="1"/>
      <c r="M505" s="2"/>
      <c r="N505" s="1"/>
      <c r="O505" s="5"/>
      <c r="P505" s="8"/>
    </row>
    <row r="506" spans="1:16" s="175" customFormat="1" ht="15.75" customHeight="1">
      <c r="A506" s="4"/>
      <c r="B506" s="514"/>
      <c r="C506" s="506"/>
      <c r="D506" s="506"/>
      <c r="E506" s="507"/>
      <c r="F506" s="507"/>
      <c r="G506" s="507"/>
      <c r="H506" s="508"/>
      <c r="I506" s="508"/>
      <c r="J506" s="510"/>
      <c r="K506" s="1"/>
      <c r="L506" s="1"/>
      <c r="M506" s="2"/>
      <c r="N506" s="1"/>
      <c r="O506" s="5"/>
      <c r="P506" s="8"/>
    </row>
    <row r="507" spans="1:16" s="175" customFormat="1" ht="15.75" customHeight="1">
      <c r="A507" s="4"/>
      <c r="B507" s="514"/>
      <c r="C507" s="506"/>
      <c r="D507" s="506"/>
      <c r="E507" s="507"/>
      <c r="F507" s="507"/>
      <c r="G507" s="507"/>
      <c r="H507" s="508"/>
      <c r="I507" s="508"/>
      <c r="J507" s="510"/>
      <c r="K507" s="1"/>
      <c r="L507" s="1"/>
      <c r="M507" s="2"/>
      <c r="N507" s="1"/>
      <c r="O507" s="5"/>
      <c r="P507" s="8"/>
    </row>
    <row r="508" spans="1:16" s="175" customFormat="1" ht="15.75" customHeight="1">
      <c r="A508" s="4"/>
      <c r="B508" s="514"/>
      <c r="C508" s="506"/>
      <c r="D508" s="506"/>
      <c r="E508" s="507"/>
      <c r="F508" s="507"/>
      <c r="G508" s="507"/>
      <c r="H508" s="508"/>
      <c r="I508" s="508"/>
      <c r="J508" s="510"/>
      <c r="K508" s="1"/>
      <c r="L508" s="1"/>
      <c r="M508" s="2"/>
      <c r="N508" s="1"/>
      <c r="O508" s="5"/>
      <c r="P508" s="8"/>
    </row>
    <row r="509" spans="1:16" s="175" customFormat="1" ht="15.75" customHeight="1">
      <c r="A509" s="4"/>
      <c r="B509" s="514"/>
      <c r="C509" s="506"/>
      <c r="D509" s="506"/>
      <c r="E509" s="507"/>
      <c r="F509" s="507"/>
      <c r="G509" s="507"/>
      <c r="H509" s="508"/>
      <c r="I509" s="508"/>
      <c r="J509" s="510"/>
      <c r="K509" s="1"/>
      <c r="L509" s="1"/>
      <c r="M509" s="2"/>
      <c r="N509" s="1"/>
      <c r="O509" s="5"/>
      <c r="P509" s="8"/>
    </row>
    <row r="510" spans="1:16" s="175" customFormat="1" ht="15.75" customHeight="1">
      <c r="A510" s="4"/>
      <c r="B510" s="514"/>
      <c r="C510" s="506"/>
      <c r="D510" s="506"/>
      <c r="E510" s="507"/>
      <c r="F510" s="507"/>
      <c r="G510" s="507"/>
      <c r="H510" s="508"/>
      <c r="I510" s="508"/>
      <c r="J510" s="510"/>
      <c r="K510" s="1"/>
      <c r="L510" s="1"/>
      <c r="M510" s="2"/>
      <c r="N510" s="1"/>
      <c r="O510" s="5"/>
      <c r="P510" s="8"/>
    </row>
    <row r="511" spans="1:16" s="175" customFormat="1" ht="15.75" customHeight="1">
      <c r="A511" s="4"/>
      <c r="B511" s="505"/>
      <c r="C511" s="506"/>
      <c r="D511" s="506"/>
      <c r="E511" s="507"/>
      <c r="F511" s="507"/>
      <c r="G511" s="507"/>
      <c r="H511" s="508"/>
      <c r="I511" s="508"/>
      <c r="J511" s="510"/>
      <c r="K511" s="1"/>
      <c r="L511" s="1"/>
      <c r="M511" s="2"/>
      <c r="N511" s="1"/>
      <c r="O511" s="5"/>
      <c r="P511" s="8"/>
    </row>
    <row r="512" spans="1:16" s="175" customFormat="1" ht="15.75" customHeight="1">
      <c r="A512" s="4"/>
      <c r="B512" s="505"/>
      <c r="C512" s="1"/>
      <c r="D512" s="1"/>
      <c r="E512" s="1"/>
      <c r="F512" s="1"/>
      <c r="G512" s="1"/>
      <c r="H512" s="476"/>
      <c r="I512" s="476"/>
      <c r="J512" s="515"/>
      <c r="K512" s="1"/>
      <c r="L512" s="1"/>
      <c r="M512" s="2"/>
      <c r="N512" s="1"/>
      <c r="O512" s="5"/>
      <c r="P512" s="8"/>
    </row>
    <row r="513" spans="1:16" s="175" customFormat="1" ht="15.75" customHeight="1">
      <c r="A513" s="4"/>
      <c r="B513" s="505"/>
      <c r="C513" s="1"/>
      <c r="D513" s="1"/>
      <c r="E513" s="1"/>
      <c r="F513" s="1"/>
      <c r="G513" s="1"/>
      <c r="H513" s="476"/>
      <c r="I513" s="476"/>
      <c r="J513" s="515"/>
      <c r="K513" s="1"/>
      <c r="L513" s="1"/>
      <c r="M513" s="2"/>
      <c r="N513" s="1"/>
      <c r="O513" s="5"/>
      <c r="P513" s="8"/>
    </row>
    <row r="514" spans="1:16" s="175" customFormat="1" ht="15.75" customHeight="1">
      <c r="A514" s="4"/>
      <c r="B514" s="505"/>
      <c r="C514" s="1"/>
      <c r="D514" s="1"/>
      <c r="E514" s="1"/>
      <c r="F514" s="1"/>
      <c r="G514" s="1"/>
      <c r="H514" s="476"/>
      <c r="I514" s="476"/>
      <c r="J514" s="515"/>
      <c r="K514" s="1"/>
      <c r="L514" s="1"/>
      <c r="M514" s="2"/>
      <c r="N514" s="1"/>
      <c r="O514" s="5"/>
      <c r="P514" s="8"/>
    </row>
    <row r="515" spans="1:16" s="175" customFormat="1" ht="15.75" customHeight="1">
      <c r="A515" s="4"/>
      <c r="B515" s="505"/>
      <c r="C515" s="1"/>
      <c r="D515" s="1"/>
      <c r="E515" s="1"/>
      <c r="F515" s="1"/>
      <c r="G515" s="1"/>
      <c r="H515" s="476"/>
      <c r="I515" s="476"/>
      <c r="J515" s="515"/>
      <c r="K515" s="1"/>
      <c r="L515" s="1"/>
      <c r="M515" s="2"/>
      <c r="N515" s="1"/>
      <c r="O515" s="5"/>
      <c r="P515" s="8"/>
    </row>
    <row r="516" spans="1:16" s="175" customFormat="1" ht="15.75" customHeight="1">
      <c r="A516" s="4"/>
      <c r="B516" s="505"/>
      <c r="C516" s="1"/>
      <c r="D516" s="1"/>
      <c r="E516" s="1"/>
      <c r="F516" s="1"/>
      <c r="G516" s="1"/>
      <c r="H516" s="476"/>
      <c r="I516" s="476"/>
      <c r="J516" s="515"/>
      <c r="K516" s="1"/>
      <c r="L516" s="1"/>
      <c r="M516" s="2"/>
      <c r="N516" s="1"/>
      <c r="O516" s="5"/>
      <c r="P516" s="8"/>
    </row>
    <row r="517" spans="1:16" s="175" customFormat="1" ht="15.75" customHeight="1">
      <c r="A517" s="4"/>
      <c r="B517" s="505"/>
      <c r="C517" s="1"/>
      <c r="D517" s="1"/>
      <c r="E517" s="1"/>
      <c r="F517" s="1"/>
      <c r="G517" s="1"/>
      <c r="H517" s="476"/>
      <c r="I517" s="476"/>
      <c r="J517" s="515"/>
      <c r="K517" s="1"/>
      <c r="L517" s="1"/>
      <c r="M517" s="2"/>
      <c r="N517" s="1"/>
      <c r="O517" s="5"/>
      <c r="P517" s="8"/>
    </row>
    <row r="518" spans="1:16" s="175" customFormat="1" ht="15.75" customHeight="1">
      <c r="A518" s="4"/>
      <c r="B518" s="505"/>
      <c r="C518" s="1"/>
      <c r="D518" s="1"/>
      <c r="E518" s="1"/>
      <c r="F518" s="1"/>
      <c r="G518" s="1"/>
      <c r="H518" s="476"/>
      <c r="I518" s="476"/>
      <c r="J518" s="515"/>
      <c r="K518" s="1"/>
      <c r="L518" s="1"/>
      <c r="M518" s="2"/>
      <c r="N518" s="1"/>
      <c r="O518" s="5"/>
      <c r="P518" s="8"/>
    </row>
    <row r="519" spans="1:16" s="175" customFormat="1" ht="15.75" customHeight="1">
      <c r="A519" s="4"/>
      <c r="B519" s="505"/>
      <c r="C519" s="1"/>
      <c r="D519" s="1"/>
      <c r="E519" s="1"/>
      <c r="F519" s="1"/>
      <c r="G519" s="1"/>
      <c r="H519" s="476"/>
      <c r="I519" s="476"/>
      <c r="J519" s="515"/>
      <c r="K519" s="1"/>
      <c r="L519" s="1"/>
      <c r="M519" s="2"/>
      <c r="N519" s="1"/>
      <c r="O519" s="5"/>
      <c r="P519" s="8"/>
    </row>
    <row r="520" spans="1:16" s="175" customFormat="1" ht="15.75" customHeight="1">
      <c r="A520" s="4"/>
      <c r="B520" s="505"/>
      <c r="C520" s="1"/>
      <c r="D520" s="1"/>
      <c r="E520" s="1"/>
      <c r="F520" s="1"/>
      <c r="G520" s="1"/>
      <c r="H520" s="476"/>
      <c r="I520" s="476"/>
      <c r="J520" s="515"/>
      <c r="K520" s="1"/>
      <c r="L520" s="1"/>
      <c r="M520" s="2"/>
      <c r="N520" s="1"/>
      <c r="O520" s="5"/>
      <c r="P520" s="8"/>
    </row>
    <row r="521" spans="1:16" s="175" customFormat="1" ht="15.75" customHeight="1">
      <c r="A521" s="4"/>
      <c r="B521" s="505"/>
      <c r="C521" s="1"/>
      <c r="D521" s="1"/>
      <c r="E521" s="1"/>
      <c r="F521" s="1"/>
      <c r="G521" s="1"/>
      <c r="H521" s="476"/>
      <c r="I521" s="476"/>
      <c r="J521" s="515"/>
      <c r="K521" s="1"/>
      <c r="L521" s="1"/>
      <c r="M521" s="2"/>
      <c r="N521" s="1"/>
      <c r="O521" s="5"/>
      <c r="P521" s="8"/>
    </row>
    <row r="522" spans="1:16" s="175" customFormat="1" ht="15.75" customHeight="1">
      <c r="A522" s="4"/>
      <c r="B522" s="505"/>
      <c r="C522" s="1"/>
      <c r="D522" s="1"/>
      <c r="E522" s="1"/>
      <c r="F522" s="1"/>
      <c r="G522" s="1"/>
      <c r="H522" s="476"/>
      <c r="I522" s="476"/>
      <c r="J522" s="515"/>
      <c r="K522" s="1"/>
      <c r="L522" s="1"/>
      <c r="M522" s="2"/>
      <c r="N522" s="1"/>
      <c r="O522" s="5"/>
      <c r="P522" s="8"/>
    </row>
    <row r="523" spans="1:16" s="175" customFormat="1" ht="15.75" customHeight="1">
      <c r="A523" s="4"/>
      <c r="B523" s="505"/>
      <c r="C523" s="1"/>
      <c r="D523" s="1"/>
      <c r="E523" s="1"/>
      <c r="F523" s="1"/>
      <c r="G523" s="1"/>
      <c r="H523" s="476"/>
      <c r="I523" s="476"/>
      <c r="J523" s="515"/>
      <c r="K523" s="1"/>
      <c r="L523" s="1"/>
      <c r="M523" s="2"/>
      <c r="N523" s="1"/>
      <c r="O523" s="5"/>
      <c r="P523" s="8"/>
    </row>
    <row r="524" spans="1:16" s="175" customFormat="1" ht="15.75" customHeight="1">
      <c r="A524" s="4"/>
      <c r="B524" s="505"/>
      <c r="C524" s="1"/>
      <c r="D524" s="1"/>
      <c r="E524" s="1"/>
      <c r="F524" s="1"/>
      <c r="G524" s="1"/>
      <c r="H524" s="476"/>
      <c r="I524" s="476"/>
      <c r="J524" s="515"/>
      <c r="K524" s="1"/>
      <c r="L524" s="1"/>
      <c r="M524" s="2"/>
      <c r="N524" s="1"/>
      <c r="O524" s="5"/>
      <c r="P524" s="8"/>
    </row>
    <row r="525" spans="1:16" s="175" customFormat="1" ht="15.75" customHeight="1">
      <c r="A525" s="4"/>
      <c r="B525" s="505"/>
      <c r="C525" s="1"/>
      <c r="D525" s="1"/>
      <c r="E525" s="1"/>
      <c r="F525" s="1"/>
      <c r="G525" s="1"/>
      <c r="H525" s="476"/>
      <c r="I525" s="476"/>
      <c r="J525" s="515"/>
      <c r="K525" s="1"/>
      <c r="L525" s="1"/>
      <c r="M525" s="2"/>
      <c r="N525" s="1"/>
      <c r="O525" s="5"/>
      <c r="P525" s="8"/>
    </row>
    <row r="526" spans="1:16" s="175" customFormat="1" ht="15.75" customHeight="1">
      <c r="A526" s="4"/>
      <c r="B526" s="505"/>
      <c r="C526" s="1"/>
      <c r="D526" s="1"/>
      <c r="E526" s="1"/>
      <c r="F526" s="1"/>
      <c r="G526" s="1"/>
      <c r="H526" s="476"/>
      <c r="I526" s="476"/>
      <c r="J526" s="515"/>
      <c r="K526" s="1"/>
      <c r="L526" s="1"/>
      <c r="M526" s="2"/>
      <c r="N526" s="1"/>
      <c r="O526" s="5"/>
      <c r="P526" s="8"/>
    </row>
    <row r="527" spans="1:16" s="175" customFormat="1" ht="15.75" customHeight="1">
      <c r="A527" s="4"/>
      <c r="B527" s="505"/>
      <c r="C527" s="1"/>
      <c r="D527" s="1"/>
      <c r="E527" s="1"/>
      <c r="F527" s="1"/>
      <c r="G527" s="1"/>
      <c r="H527" s="476"/>
      <c r="I527" s="476"/>
      <c r="J527" s="515"/>
      <c r="K527" s="1"/>
      <c r="L527" s="1"/>
      <c r="M527" s="2"/>
      <c r="N527" s="1"/>
      <c r="O527" s="5"/>
      <c r="P527" s="8"/>
    </row>
    <row r="528" spans="1:16" s="175" customFormat="1" ht="15.75" customHeight="1">
      <c r="A528" s="4"/>
      <c r="B528" s="505"/>
      <c r="C528" s="1"/>
      <c r="D528" s="1"/>
      <c r="E528" s="1"/>
      <c r="F528" s="1"/>
      <c r="G528" s="1"/>
      <c r="H528" s="476"/>
      <c r="I528" s="476"/>
      <c r="J528" s="515"/>
      <c r="K528" s="1"/>
      <c r="L528" s="1"/>
      <c r="M528" s="2"/>
      <c r="N528" s="1"/>
      <c r="O528" s="5"/>
      <c r="P528" s="8"/>
    </row>
    <row r="529" spans="1:16" s="175" customFormat="1" ht="15.75" customHeight="1">
      <c r="A529" s="4"/>
      <c r="B529" s="505"/>
      <c r="C529" s="1"/>
      <c r="D529" s="1"/>
      <c r="E529" s="1"/>
      <c r="F529" s="1"/>
      <c r="G529" s="1"/>
      <c r="H529" s="476"/>
      <c r="I529" s="476"/>
      <c r="J529" s="515"/>
      <c r="K529" s="1"/>
      <c r="L529" s="1"/>
      <c r="M529" s="2"/>
      <c r="N529" s="1"/>
      <c r="O529" s="5"/>
      <c r="P529" s="8"/>
    </row>
    <row r="530" spans="1:16" s="175" customFormat="1" ht="15.75" customHeight="1">
      <c r="A530" s="4"/>
      <c r="B530" s="505"/>
      <c r="C530" s="1"/>
      <c r="D530" s="1"/>
      <c r="E530" s="1"/>
      <c r="F530" s="1"/>
      <c r="G530" s="1"/>
      <c r="H530" s="476"/>
      <c r="I530" s="476"/>
      <c r="J530" s="515"/>
      <c r="K530" s="1"/>
      <c r="L530" s="1"/>
      <c r="M530" s="2"/>
      <c r="N530" s="1"/>
      <c r="O530" s="5"/>
      <c r="P530" s="8"/>
    </row>
    <row r="531" spans="1:16" s="175" customFormat="1" ht="15.75" customHeight="1">
      <c r="A531" s="4"/>
      <c r="B531" s="505"/>
      <c r="C531" s="1"/>
      <c r="D531" s="1"/>
      <c r="E531" s="1"/>
      <c r="F531" s="1"/>
      <c r="G531" s="1"/>
      <c r="H531" s="476"/>
      <c r="I531" s="476"/>
      <c r="J531" s="515"/>
      <c r="K531" s="1"/>
      <c r="L531" s="1"/>
      <c r="M531" s="2"/>
      <c r="N531" s="1"/>
      <c r="O531" s="5"/>
      <c r="P531" s="8"/>
    </row>
    <row r="532" spans="1:16" s="175" customFormat="1" ht="15.75" customHeight="1">
      <c r="A532" s="4"/>
      <c r="B532" s="505"/>
      <c r="C532" s="1"/>
      <c r="D532" s="1"/>
      <c r="E532" s="1"/>
      <c r="F532" s="1"/>
      <c r="G532" s="1"/>
      <c r="H532" s="476"/>
      <c r="I532" s="476"/>
      <c r="J532" s="515"/>
      <c r="K532" s="1"/>
      <c r="L532" s="1"/>
      <c r="M532" s="2"/>
      <c r="N532" s="1"/>
      <c r="O532" s="5"/>
      <c r="P532" s="8"/>
    </row>
    <row r="533" spans="1:16" s="175" customFormat="1" ht="15.75" customHeight="1">
      <c r="A533" s="4"/>
      <c r="B533" s="505"/>
      <c r="C533" s="1"/>
      <c r="D533" s="1"/>
      <c r="E533" s="1"/>
      <c r="F533" s="1"/>
      <c r="G533" s="1"/>
      <c r="H533" s="476"/>
      <c r="I533" s="476"/>
      <c r="J533" s="515"/>
      <c r="K533" s="1"/>
      <c r="L533" s="1"/>
      <c r="M533" s="2"/>
      <c r="N533" s="1"/>
      <c r="O533" s="5"/>
      <c r="P533" s="8"/>
    </row>
    <row r="534" spans="1:16" s="175" customFormat="1" ht="15.75" customHeight="1">
      <c r="A534" s="4"/>
      <c r="B534" s="505"/>
      <c r="C534" s="1"/>
      <c r="D534" s="1"/>
      <c r="E534" s="1"/>
      <c r="F534" s="1"/>
      <c r="G534" s="1"/>
      <c r="H534" s="476"/>
      <c r="I534" s="476"/>
      <c r="J534" s="515"/>
      <c r="K534" s="1"/>
      <c r="L534" s="1"/>
      <c r="M534" s="2"/>
      <c r="N534" s="1"/>
      <c r="O534" s="5"/>
      <c r="P534" s="8"/>
    </row>
    <row r="535" spans="1:16" s="175" customFormat="1" ht="15.75" customHeight="1">
      <c r="A535" s="4"/>
      <c r="B535" s="505"/>
      <c r="C535" s="1"/>
      <c r="D535" s="1"/>
      <c r="E535" s="1"/>
      <c r="F535" s="1"/>
      <c r="G535" s="1"/>
      <c r="H535" s="476"/>
      <c r="I535" s="476"/>
      <c r="J535" s="515"/>
      <c r="K535" s="1"/>
      <c r="L535" s="1"/>
      <c r="M535" s="2"/>
      <c r="N535" s="1"/>
      <c r="O535" s="5"/>
      <c r="P535" s="8"/>
    </row>
    <row r="536" spans="1:16" s="175" customFormat="1" ht="15.75" customHeight="1">
      <c r="A536" s="4"/>
      <c r="B536" s="505"/>
      <c r="C536" s="1"/>
      <c r="D536" s="1"/>
      <c r="E536" s="1"/>
      <c r="F536" s="1"/>
      <c r="G536" s="1"/>
      <c r="H536" s="476"/>
      <c r="I536" s="476"/>
      <c r="J536" s="515"/>
      <c r="K536" s="1"/>
      <c r="L536" s="1"/>
      <c r="M536" s="2"/>
      <c r="N536" s="1"/>
      <c r="O536" s="5"/>
      <c r="P536" s="8"/>
    </row>
    <row r="537" spans="1:16" s="175" customFormat="1" ht="15.75" customHeight="1">
      <c r="A537" s="4"/>
      <c r="B537" s="505"/>
      <c r="C537" s="1"/>
      <c r="D537" s="1"/>
      <c r="E537" s="1"/>
      <c r="F537" s="1"/>
      <c r="G537" s="1"/>
      <c r="H537" s="476"/>
      <c r="I537" s="476"/>
      <c r="J537" s="515"/>
      <c r="K537" s="1"/>
      <c r="L537" s="1"/>
      <c r="M537" s="2"/>
      <c r="N537" s="1"/>
      <c r="O537" s="5"/>
      <c r="P537" s="8"/>
    </row>
    <row r="538" spans="1:16" s="175" customFormat="1" ht="15.75" customHeight="1">
      <c r="A538" s="4"/>
      <c r="B538" s="505"/>
      <c r="C538" s="1"/>
      <c r="D538" s="1"/>
      <c r="E538" s="1"/>
      <c r="F538" s="1"/>
      <c r="G538" s="1"/>
      <c r="H538" s="476"/>
      <c r="I538" s="476"/>
      <c r="J538" s="515"/>
      <c r="K538" s="1"/>
      <c r="L538" s="1"/>
      <c r="M538" s="2"/>
      <c r="N538" s="1"/>
      <c r="O538" s="5"/>
      <c r="P538" s="8"/>
    </row>
    <row r="539" spans="1:16" s="175" customFormat="1" ht="15.75" customHeight="1">
      <c r="A539" s="4"/>
      <c r="B539" s="505"/>
      <c r="C539" s="1"/>
      <c r="D539" s="1"/>
      <c r="E539" s="1"/>
      <c r="F539" s="1"/>
      <c r="G539" s="1"/>
      <c r="H539" s="476"/>
      <c r="I539" s="476"/>
      <c r="J539" s="515"/>
      <c r="K539" s="1"/>
      <c r="L539" s="1"/>
      <c r="M539" s="2"/>
      <c r="N539" s="1"/>
      <c r="O539" s="5"/>
      <c r="P539" s="8"/>
    </row>
    <row r="540" spans="1:16" s="175" customFormat="1" ht="15.75" customHeight="1">
      <c r="A540" s="4"/>
      <c r="B540" s="505"/>
      <c r="C540" s="1"/>
      <c r="D540" s="1"/>
      <c r="E540" s="1"/>
      <c r="F540" s="1"/>
      <c r="G540" s="1"/>
      <c r="H540" s="476"/>
      <c r="I540" s="476"/>
      <c r="J540" s="515"/>
      <c r="K540" s="1"/>
      <c r="L540" s="1"/>
      <c r="M540" s="2"/>
      <c r="N540" s="1"/>
      <c r="O540" s="5"/>
      <c r="P540" s="8"/>
    </row>
    <row r="541" spans="1:16" s="175" customFormat="1" ht="15.75" customHeight="1">
      <c r="A541" s="4"/>
      <c r="B541" s="505"/>
      <c r="C541" s="1"/>
      <c r="D541" s="1"/>
      <c r="E541" s="1"/>
      <c r="F541" s="1"/>
      <c r="G541" s="1"/>
      <c r="H541" s="476"/>
      <c r="I541" s="476"/>
      <c r="J541" s="515"/>
      <c r="K541" s="1"/>
      <c r="L541" s="1"/>
      <c r="M541" s="2"/>
      <c r="N541" s="1"/>
      <c r="O541" s="5"/>
      <c r="P541" s="8"/>
    </row>
    <row r="542" spans="1:16" s="175" customFormat="1" ht="15.75" customHeight="1">
      <c r="A542" s="4"/>
      <c r="B542" s="505"/>
      <c r="C542" s="1"/>
      <c r="D542" s="1"/>
      <c r="E542" s="1"/>
      <c r="F542" s="1"/>
      <c r="G542" s="1"/>
      <c r="H542" s="476"/>
      <c r="I542" s="476"/>
      <c r="J542" s="515"/>
      <c r="K542" s="1"/>
      <c r="L542" s="1"/>
      <c r="M542" s="2"/>
      <c r="N542" s="1"/>
      <c r="O542" s="5"/>
      <c r="P542" s="8"/>
    </row>
    <row r="543" spans="1:16" s="175" customFormat="1" ht="15.75" customHeight="1">
      <c r="A543" s="4"/>
      <c r="B543" s="505"/>
      <c r="C543" s="1"/>
      <c r="D543" s="1"/>
      <c r="E543" s="1"/>
      <c r="F543" s="1"/>
      <c r="G543" s="1"/>
      <c r="H543" s="476"/>
      <c r="I543" s="476"/>
      <c r="J543" s="515"/>
      <c r="K543" s="1"/>
      <c r="L543" s="1"/>
      <c r="M543" s="2"/>
      <c r="N543" s="1"/>
      <c r="O543" s="5"/>
      <c r="P543" s="8"/>
    </row>
    <row r="544" spans="1:16" s="175" customFormat="1" ht="15.75" customHeight="1">
      <c r="A544" s="4"/>
      <c r="B544" s="505"/>
      <c r="C544" s="1"/>
      <c r="D544" s="1"/>
      <c r="E544" s="1"/>
      <c r="F544" s="1"/>
      <c r="G544" s="1"/>
      <c r="H544" s="476"/>
      <c r="I544" s="476"/>
      <c r="J544" s="515"/>
      <c r="K544" s="1"/>
      <c r="L544" s="1"/>
      <c r="M544" s="2"/>
      <c r="N544" s="1"/>
      <c r="O544" s="5"/>
      <c r="P544" s="8"/>
    </row>
    <row r="545" spans="1:16" s="175" customFormat="1" ht="15.75" customHeight="1">
      <c r="A545" s="4"/>
      <c r="B545" s="505"/>
      <c r="C545" s="1"/>
      <c r="D545" s="1"/>
      <c r="E545" s="1"/>
      <c r="F545" s="1"/>
      <c r="G545" s="1"/>
      <c r="H545" s="476"/>
      <c r="I545" s="476"/>
      <c r="J545" s="515"/>
      <c r="K545" s="1"/>
      <c r="L545" s="1"/>
      <c r="M545" s="2"/>
      <c r="N545" s="1"/>
      <c r="O545" s="5"/>
      <c r="P545" s="8"/>
    </row>
    <row r="546" spans="1:16" s="175" customFormat="1" ht="15.75" customHeight="1">
      <c r="A546" s="4"/>
      <c r="B546" s="505"/>
      <c r="C546" s="1"/>
      <c r="D546" s="1"/>
      <c r="E546" s="1"/>
      <c r="F546" s="1"/>
      <c r="G546" s="1"/>
      <c r="H546" s="476"/>
      <c r="I546" s="476"/>
      <c r="J546" s="515"/>
      <c r="K546" s="1"/>
      <c r="L546" s="1"/>
      <c r="M546" s="2"/>
      <c r="N546" s="1"/>
      <c r="O546" s="5"/>
      <c r="P546" s="8"/>
    </row>
    <row r="547" spans="1:16" s="175" customFormat="1" ht="15.75" customHeight="1">
      <c r="A547" s="4"/>
      <c r="B547" s="505"/>
      <c r="C547" s="1"/>
      <c r="D547" s="1"/>
      <c r="E547" s="1"/>
      <c r="F547" s="1"/>
      <c r="G547" s="1"/>
      <c r="H547" s="476"/>
      <c r="I547" s="476"/>
      <c r="J547" s="515"/>
      <c r="K547" s="1"/>
      <c r="L547" s="1"/>
      <c r="M547" s="2"/>
      <c r="N547" s="1"/>
      <c r="O547" s="5"/>
      <c r="P547" s="8"/>
    </row>
    <row r="548" spans="1:16" s="175" customFormat="1" ht="15.75" customHeight="1">
      <c r="A548" s="4"/>
      <c r="B548" s="505"/>
      <c r="C548" s="1"/>
      <c r="D548" s="1"/>
      <c r="E548" s="1"/>
      <c r="F548" s="1"/>
      <c r="G548" s="1"/>
      <c r="H548" s="476"/>
      <c r="I548" s="476"/>
      <c r="J548" s="515"/>
      <c r="K548" s="1"/>
      <c r="L548" s="1"/>
      <c r="M548" s="2"/>
      <c r="N548" s="1"/>
      <c r="O548" s="5"/>
      <c r="P548" s="8"/>
    </row>
    <row r="549" spans="1:16" s="175" customFormat="1" ht="15.75" customHeight="1">
      <c r="A549" s="4"/>
      <c r="B549" s="505"/>
      <c r="C549" s="1"/>
      <c r="D549" s="1"/>
      <c r="E549" s="1"/>
      <c r="F549" s="1"/>
      <c r="G549" s="1"/>
      <c r="H549" s="476"/>
      <c r="I549" s="476"/>
      <c r="J549" s="515"/>
      <c r="K549" s="1"/>
      <c r="L549" s="1"/>
      <c r="M549" s="2"/>
      <c r="N549" s="1"/>
      <c r="O549" s="5"/>
      <c r="P549" s="8"/>
    </row>
    <row r="550" spans="1:16" s="175" customFormat="1" ht="15.75" customHeight="1">
      <c r="A550" s="4"/>
      <c r="B550" s="505"/>
      <c r="C550" s="1"/>
      <c r="D550" s="1"/>
      <c r="E550" s="1"/>
      <c r="F550" s="1"/>
      <c r="G550" s="1"/>
      <c r="H550" s="476"/>
      <c r="I550" s="476"/>
      <c r="J550" s="515"/>
      <c r="K550" s="1"/>
      <c r="L550" s="1"/>
      <c r="M550" s="2"/>
      <c r="N550" s="1"/>
      <c r="O550" s="5"/>
      <c r="P550" s="8"/>
    </row>
    <row r="551" spans="1:16" s="175" customFormat="1" ht="15.75" customHeight="1">
      <c r="A551" s="4"/>
      <c r="B551" s="505"/>
      <c r="C551" s="1"/>
      <c r="D551" s="1"/>
      <c r="E551" s="1"/>
      <c r="F551" s="1"/>
      <c r="G551" s="1"/>
      <c r="H551" s="476"/>
      <c r="I551" s="476"/>
      <c r="J551" s="515"/>
      <c r="K551" s="1"/>
      <c r="L551" s="1"/>
      <c r="M551" s="2"/>
      <c r="N551" s="1"/>
      <c r="O551" s="5"/>
      <c r="P551" s="8"/>
    </row>
    <row r="552" spans="1:16" s="175" customFormat="1" ht="15.75" customHeight="1">
      <c r="A552" s="4"/>
      <c r="B552" s="505"/>
      <c r="C552" s="1"/>
      <c r="D552" s="1"/>
      <c r="E552" s="1"/>
      <c r="F552" s="1"/>
      <c r="G552" s="1"/>
      <c r="H552" s="476"/>
      <c r="I552" s="476"/>
      <c r="J552" s="515"/>
      <c r="K552" s="1"/>
      <c r="L552" s="1"/>
      <c r="M552" s="2"/>
      <c r="N552" s="1"/>
      <c r="O552" s="5"/>
      <c r="P552" s="8"/>
    </row>
    <row r="553" spans="1:16" s="175" customFormat="1" ht="15.75" customHeight="1">
      <c r="A553" s="4"/>
      <c r="B553" s="505"/>
      <c r="C553" s="1"/>
      <c r="D553" s="1"/>
      <c r="E553" s="1"/>
      <c r="F553" s="1"/>
      <c r="G553" s="1"/>
      <c r="H553" s="476"/>
      <c r="I553" s="476"/>
      <c r="J553" s="515"/>
      <c r="K553" s="1"/>
      <c r="L553" s="1"/>
      <c r="M553" s="2"/>
      <c r="N553" s="1"/>
      <c r="O553" s="504"/>
      <c r="P553" s="8"/>
    </row>
    <row r="554" spans="1:16" s="175" customFormat="1" ht="15.75" customHeight="1">
      <c r="A554" s="4"/>
      <c r="B554" s="505"/>
      <c r="C554" s="1"/>
      <c r="D554" s="1"/>
      <c r="E554" s="1"/>
      <c r="F554" s="1"/>
      <c r="G554" s="1"/>
      <c r="H554" s="476"/>
      <c r="I554" s="476"/>
      <c r="J554" s="515"/>
      <c r="K554" s="1"/>
      <c r="L554" s="1"/>
      <c r="M554" s="2"/>
      <c r="N554" s="1"/>
      <c r="O554" s="504"/>
      <c r="P554" s="8"/>
    </row>
    <row r="555" spans="1:16" s="175" customFormat="1" ht="15.75" customHeight="1">
      <c r="A555" s="4"/>
      <c r="B555" s="505"/>
      <c r="C555" s="1"/>
      <c r="D555" s="1"/>
      <c r="E555" s="1"/>
      <c r="F555" s="1"/>
      <c r="G555" s="1"/>
      <c r="H555" s="476"/>
      <c r="I555" s="476"/>
      <c r="J555" s="515"/>
      <c r="K555" s="1"/>
      <c r="L555" s="1"/>
      <c r="M555" s="2"/>
      <c r="N555" s="1"/>
      <c r="O555" s="504"/>
      <c r="P555" s="8"/>
    </row>
    <row r="556" spans="1:16" s="175" customFormat="1" ht="15.75" customHeight="1">
      <c r="A556" s="4"/>
      <c r="B556" s="505"/>
      <c r="C556" s="1"/>
      <c r="D556" s="1"/>
      <c r="E556" s="1"/>
      <c r="F556" s="1"/>
      <c r="G556" s="1"/>
      <c r="H556" s="476"/>
      <c r="I556" s="476"/>
      <c r="J556" s="515"/>
      <c r="K556" s="1"/>
      <c r="L556" s="1"/>
      <c r="M556" s="2"/>
      <c r="N556" s="1"/>
      <c r="O556" s="504"/>
      <c r="P556" s="8"/>
    </row>
    <row r="557" spans="1:16" s="175" customFormat="1" ht="15.75" customHeight="1">
      <c r="A557" s="4"/>
      <c r="B557" s="505"/>
      <c r="C557" s="1"/>
      <c r="D557" s="1"/>
      <c r="E557" s="1"/>
      <c r="F557" s="1"/>
      <c r="G557" s="1"/>
      <c r="H557" s="476"/>
      <c r="I557" s="476"/>
      <c r="J557" s="515"/>
      <c r="K557" s="1"/>
      <c r="L557" s="1"/>
      <c r="M557" s="2"/>
      <c r="N557" s="1"/>
      <c r="O557" s="504"/>
      <c r="P557" s="8"/>
    </row>
    <row r="558" spans="1:16" s="175" customFormat="1" ht="15.75" customHeight="1">
      <c r="A558" s="4"/>
      <c r="B558" s="514"/>
      <c r="C558" s="1"/>
      <c r="D558" s="1"/>
      <c r="E558" s="1"/>
      <c r="F558" s="1"/>
      <c r="G558" s="1"/>
      <c r="H558" s="476"/>
      <c r="I558" s="476"/>
      <c r="J558" s="515"/>
      <c r="K558" s="1"/>
      <c r="L558" s="1"/>
      <c r="M558" s="2"/>
      <c r="N558" s="1"/>
      <c r="O558" s="504"/>
      <c r="P558" s="8"/>
    </row>
    <row r="559" spans="1:16" s="175" customFormat="1" ht="15.75" customHeight="1">
      <c r="A559" s="4"/>
      <c r="B559" s="514"/>
      <c r="C559" s="506"/>
      <c r="D559" s="506"/>
      <c r="E559" s="507"/>
      <c r="F559" s="507"/>
      <c r="G559" s="507"/>
      <c r="H559" s="508"/>
      <c r="I559" s="508"/>
      <c r="J559" s="510"/>
      <c r="K559" s="1"/>
      <c r="L559" s="1"/>
      <c r="M559" s="2"/>
      <c r="N559" s="1"/>
      <c r="O559" s="88"/>
      <c r="P559" s="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16" customFormat="1" ht="18.75" customHeight="1">
      <c r="B573" s="514"/>
      <c r="C573" s="517"/>
      <c r="D573" s="506"/>
      <c r="E573" s="507"/>
      <c r="F573" s="507"/>
      <c r="G573" s="507"/>
      <c r="H573" s="508"/>
      <c r="I573" s="508"/>
      <c r="J573" s="510"/>
      <c r="K573" s="1"/>
      <c r="L573" s="1"/>
      <c r="M573" s="2"/>
      <c r="N573" s="1"/>
      <c r="O573" s="36"/>
      <c r="P573" s="8"/>
    </row>
    <row r="574" spans="1:16" s="1" customFormat="1" ht="15.75" customHeight="1">
      <c r="A574" s="4"/>
      <c r="B574" s="514"/>
      <c r="C574" s="506"/>
      <c r="D574" s="506"/>
      <c r="E574" s="507"/>
      <c r="F574" s="507"/>
      <c r="G574" s="507"/>
      <c r="H574" s="508"/>
      <c r="I574" s="508"/>
      <c r="J574" s="510"/>
      <c r="M574" s="2"/>
      <c r="O574" s="36"/>
      <c r="P574" s="8"/>
    </row>
    <row r="575" spans="1:16" s="1" customFormat="1" ht="15.75" customHeight="1">
      <c r="A575" s="4"/>
      <c r="B575" s="514"/>
      <c r="C575" s="506"/>
      <c r="D575" s="506"/>
      <c r="E575" s="507"/>
      <c r="F575" s="507"/>
      <c r="G575" s="507"/>
      <c r="H575" s="508"/>
      <c r="I575" s="508"/>
      <c r="J575" s="510"/>
      <c r="M575" s="2"/>
      <c r="O575" s="36"/>
      <c r="P575" s="8"/>
    </row>
    <row r="576" spans="1:16" s="1" customFormat="1" ht="15.75" customHeight="1">
      <c r="A576" s="4"/>
      <c r="B576" s="514"/>
      <c r="C576" s="506"/>
      <c r="D576" s="506"/>
      <c r="E576" s="507"/>
      <c r="F576" s="507"/>
      <c r="G576" s="507"/>
      <c r="H576" s="508"/>
      <c r="I576" s="508"/>
      <c r="J576" s="510"/>
      <c r="M576" s="2"/>
      <c r="O576" s="36"/>
      <c r="P576" s="8"/>
    </row>
    <row r="577" spans="1:16" s="1" customFormat="1" ht="15.75" customHeight="1">
      <c r="A577" s="4"/>
      <c r="B577" s="514"/>
      <c r="C577" s="506"/>
      <c r="D577" s="506"/>
      <c r="E577" s="507"/>
      <c r="F577" s="507"/>
      <c r="G577" s="507"/>
      <c r="H577" s="508"/>
      <c r="I577" s="508"/>
      <c r="J577" s="510"/>
      <c r="M577" s="2"/>
      <c r="O577" s="36"/>
      <c r="P577" s="8"/>
    </row>
    <row r="578" spans="1:16" s="1" customFormat="1" ht="15.75" customHeight="1">
      <c r="A578" s="4"/>
      <c r="B578" s="514"/>
      <c r="C578" s="506"/>
      <c r="D578" s="506"/>
      <c r="E578" s="507"/>
      <c r="F578" s="507"/>
      <c r="G578" s="507"/>
      <c r="H578" s="508"/>
      <c r="I578" s="508"/>
      <c r="J578" s="510"/>
      <c r="M578" s="2"/>
      <c r="O578" s="36"/>
      <c r="P578" s="8"/>
    </row>
    <row r="579" spans="1:16" s="1" customFormat="1" ht="15.75" customHeight="1">
      <c r="A579" s="4"/>
      <c r="B579" s="514"/>
      <c r="C579" s="506"/>
      <c r="D579" s="506"/>
      <c r="E579" s="507"/>
      <c r="F579" s="507"/>
      <c r="G579" s="507"/>
      <c r="H579" s="508"/>
      <c r="I579" s="508"/>
      <c r="J579" s="510"/>
      <c r="M579" s="2"/>
      <c r="O579" s="36"/>
      <c r="P579" s="8"/>
    </row>
    <row r="580" spans="1:16" s="1" customFormat="1" ht="15.75" customHeight="1">
      <c r="A580" s="4"/>
      <c r="B580" s="514"/>
      <c r="C580" s="506"/>
      <c r="D580" s="506"/>
      <c r="E580" s="507"/>
      <c r="F580" s="507"/>
      <c r="G580" s="507"/>
      <c r="H580" s="508"/>
      <c r="I580" s="508"/>
      <c r="J580" s="510"/>
      <c r="M580" s="2"/>
      <c r="O580" s="36"/>
      <c r="P580" s="8"/>
    </row>
    <row r="581" spans="1:16" s="1" customFormat="1" ht="15.75" customHeight="1">
      <c r="A581" s="4"/>
      <c r="B581" s="514"/>
      <c r="C581" s="506"/>
      <c r="D581" s="506"/>
      <c r="E581" s="507"/>
      <c r="F581" s="507"/>
      <c r="G581" s="507"/>
      <c r="H581" s="508"/>
      <c r="I581" s="508"/>
      <c r="J581" s="510"/>
      <c r="M581" s="2"/>
      <c r="O581" s="36"/>
      <c r="P581" s="8"/>
    </row>
    <row r="582" spans="1:16" s="1" customFormat="1" ht="15.75" customHeight="1">
      <c r="A582" s="4"/>
      <c r="B582" s="514"/>
      <c r="C582" s="506"/>
      <c r="D582" s="506"/>
      <c r="E582" s="507"/>
      <c r="F582" s="507"/>
      <c r="G582" s="507"/>
      <c r="H582" s="508"/>
      <c r="I582" s="508"/>
      <c r="J582" s="510"/>
      <c r="M582" s="2"/>
      <c r="O582" s="36"/>
      <c r="P582" s="8"/>
    </row>
    <row r="583" spans="1:16" s="1" customFormat="1" ht="15.75" customHeight="1">
      <c r="A583" s="4"/>
      <c r="B583" s="514"/>
      <c r="C583" s="506"/>
      <c r="D583" s="506"/>
      <c r="E583" s="507"/>
      <c r="F583" s="507"/>
      <c r="G583" s="507"/>
      <c r="H583" s="508"/>
      <c r="I583" s="508"/>
      <c r="J583" s="510"/>
      <c r="M583" s="2"/>
      <c r="O583" s="36"/>
      <c r="P583" s="8"/>
    </row>
    <row r="584" spans="1:16" s="1" customFormat="1" ht="15.75" customHeight="1">
      <c r="A584" s="4"/>
      <c r="B584" s="514"/>
      <c r="C584" s="506"/>
      <c r="D584" s="506"/>
      <c r="E584" s="507"/>
      <c r="F584" s="507"/>
      <c r="G584" s="507"/>
      <c r="H584" s="508"/>
      <c r="I584" s="508"/>
      <c r="J584" s="510"/>
      <c r="M584" s="2"/>
      <c r="O584" s="36"/>
      <c r="P584" s="8"/>
    </row>
    <row r="585" spans="1:16" s="1" customFormat="1" ht="15.75" customHeight="1">
      <c r="A585" s="4"/>
      <c r="B585" s="514"/>
      <c r="C585" s="506"/>
      <c r="D585" s="506"/>
      <c r="E585" s="507"/>
      <c r="F585" s="507"/>
      <c r="G585" s="507"/>
      <c r="H585" s="508"/>
      <c r="I585" s="508"/>
      <c r="J585" s="510"/>
      <c r="M585" s="2"/>
      <c r="O585" s="36"/>
      <c r="P585" s="8"/>
    </row>
    <row r="586" spans="1:16" s="1" customFormat="1" ht="15.75" customHeight="1">
      <c r="A586" s="4"/>
      <c r="B586" s="514"/>
      <c r="C586" s="506"/>
      <c r="D586" s="506"/>
      <c r="E586" s="507"/>
      <c r="F586" s="507"/>
      <c r="G586" s="507"/>
      <c r="H586" s="508"/>
      <c r="I586" s="508"/>
      <c r="J586" s="510"/>
      <c r="M586" s="2"/>
      <c r="O586" s="36"/>
      <c r="P586" s="8"/>
    </row>
    <row r="587" spans="1:16" s="1" customFormat="1" ht="15.75" customHeight="1">
      <c r="A587" s="4"/>
      <c r="B587" s="514"/>
      <c r="C587" s="506"/>
      <c r="D587" s="506"/>
      <c r="E587" s="507"/>
      <c r="F587" s="507"/>
      <c r="G587" s="507"/>
      <c r="H587" s="508"/>
      <c r="I587" s="508"/>
      <c r="J587" s="510"/>
      <c r="M587" s="2"/>
      <c r="O587" s="36"/>
      <c r="P587" s="8"/>
    </row>
    <row r="588" spans="1:16" s="1" customFormat="1" ht="15.75" customHeight="1">
      <c r="A588" s="4"/>
      <c r="B588" s="514"/>
      <c r="C588" s="506"/>
      <c r="D588" s="506"/>
      <c r="E588" s="507"/>
      <c r="F588" s="507"/>
      <c r="G588" s="507"/>
      <c r="H588" s="508"/>
      <c r="I588" s="508"/>
      <c r="J588" s="510"/>
      <c r="M588" s="2"/>
      <c r="O588" s="36"/>
      <c r="P588" s="8"/>
    </row>
    <row r="589" spans="1:16" s="507" customFormat="1" ht="15.75" customHeight="1">
      <c r="A589" s="4"/>
      <c r="B589" s="514"/>
      <c r="C589" s="506"/>
      <c r="D589" s="506"/>
      <c r="H589" s="508"/>
      <c r="I589" s="508"/>
      <c r="J589" s="510"/>
      <c r="K589" s="1"/>
      <c r="L589" s="1"/>
      <c r="M589" s="2"/>
      <c r="N589" s="1"/>
      <c r="O589" s="36"/>
      <c r="P589" s="8"/>
    </row>
    <row r="590" spans="1:16">
      <c r="P590" s="8" t="s">
        <v>31</v>
      </c>
    </row>
    <row r="596" spans="1:16" s="508" customFormat="1">
      <c r="A596" s="4"/>
      <c r="B596" s="514"/>
      <c r="C596" s="506"/>
      <c r="D596" s="506"/>
      <c r="E596" s="507"/>
      <c r="F596" s="507"/>
      <c r="G596" s="507" t="s">
        <v>31</v>
      </c>
      <c r="J596" s="510"/>
      <c r="K596" s="1"/>
      <c r="L596" s="1"/>
      <c r="M596" s="2"/>
      <c r="N596" s="1"/>
      <c r="O596" s="36"/>
      <c r="P596" s="8"/>
    </row>
    <row r="597" spans="1:16">
      <c r="P597" s="8">
        <v>0</v>
      </c>
    </row>
  </sheetData>
  <autoFilter ref="D1:D597"/>
  <mergeCells count="33">
    <mergeCell ref="B26:J26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6:J16"/>
    <mergeCell ref="B24:J24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19</vt:i4>
      </vt:variant>
    </vt:vector>
  </HeadingPairs>
  <TitlesOfParts>
    <vt:vector size="38" baseType="lpstr">
      <vt:lpstr>03-08-2020</vt:lpstr>
      <vt:lpstr>04-08-2020</vt:lpstr>
      <vt:lpstr>05-08-2020</vt:lpstr>
      <vt:lpstr>06-08-2020</vt:lpstr>
      <vt:lpstr>07-08-2020</vt:lpstr>
      <vt:lpstr>10-08-2020 </vt:lpstr>
      <vt:lpstr>11-08-2020 </vt:lpstr>
      <vt:lpstr>12-08-2020  </vt:lpstr>
      <vt:lpstr>14-08-2020 </vt:lpstr>
      <vt:lpstr>17-08-2020</vt:lpstr>
      <vt:lpstr>18-08-2020 </vt:lpstr>
      <vt:lpstr>19-08-2020</vt:lpstr>
      <vt:lpstr>21-08-2020 </vt:lpstr>
      <vt:lpstr>24-08-2020</vt:lpstr>
      <vt:lpstr>25-08-2020</vt:lpstr>
      <vt:lpstr>26-08-2020</vt:lpstr>
      <vt:lpstr>27-08-2020</vt:lpstr>
      <vt:lpstr>28-08-2020</vt:lpstr>
      <vt:lpstr>31-08-2020</vt:lpstr>
      <vt:lpstr>'03-08-2020'!Zone_d_impression</vt:lpstr>
      <vt:lpstr>'04-08-2020'!Zone_d_impression</vt:lpstr>
      <vt:lpstr>'05-08-2020'!Zone_d_impression</vt:lpstr>
      <vt:lpstr>'06-08-2020'!Zone_d_impression</vt:lpstr>
      <vt:lpstr>'07-08-2020'!Zone_d_impression</vt:lpstr>
      <vt:lpstr>'10-08-2020 '!Zone_d_impression</vt:lpstr>
      <vt:lpstr>'11-08-2020 '!Zone_d_impression</vt:lpstr>
      <vt:lpstr>'12-08-2020  '!Zone_d_impression</vt:lpstr>
      <vt:lpstr>'14-08-2020 '!Zone_d_impression</vt:lpstr>
      <vt:lpstr>'17-08-2020'!Zone_d_impression</vt:lpstr>
      <vt:lpstr>'18-08-2020 '!Zone_d_impression</vt:lpstr>
      <vt:lpstr>'19-08-2020'!Zone_d_impression</vt:lpstr>
      <vt:lpstr>'21-08-2020 '!Zone_d_impression</vt:lpstr>
      <vt:lpstr>'24-08-2020'!Zone_d_impression</vt:lpstr>
      <vt:lpstr>'25-08-2020'!Zone_d_impression</vt:lpstr>
      <vt:lpstr>'26-08-2020'!Zone_d_impression</vt:lpstr>
      <vt:lpstr>'27-08-2020'!Zone_d_impression</vt:lpstr>
      <vt:lpstr>'28-08-2020'!Zone_d_impression</vt:lpstr>
      <vt:lpstr>'31-08-2020'!Zone_d_impression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kyosra</cp:lastModifiedBy>
  <dcterms:created xsi:type="dcterms:W3CDTF">2020-08-03T06:19:39Z</dcterms:created>
  <dcterms:modified xsi:type="dcterms:W3CDTF">2020-08-31T11:59:55Z</dcterms:modified>
</cp:coreProperties>
</file>