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11-08-2020 " sheetId="1" r:id="rId1"/>
  </sheets>
  <definedNames>
    <definedName name="_xlnm._FilterDatabase" localSheetId="0" hidden="1">'11-08-2020 '!$D$1:$D$596</definedName>
    <definedName name="_xlnm.Print_Area" localSheetId="0">'11-08-2020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<sst xmlns="http://schemas.openxmlformats.org/spreadsheetml/2006/main" count="315" uniqueCount="189">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</sst>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65" fontId="14" fillId="2" borderId="181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9" fillId="0" borderId="288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topLeftCell="A37" zoomScale="80" zoomScaleNormal="80" zoomScaleSheetLayoutView="100" workbookViewId="0">
      <selection activeCell="V55" sqref="V55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38.140625" style="437" customWidth="1"/>
    <col min="4" max="4" width="34" style="437" customWidth="1"/>
    <col min="5" max="5" width="11.855468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57031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7" ht="17.25" customHeight="1" thickTop="1">
      <c r="B1" s="495" t="s">
        <v>0</v>
      </c>
      <c r="C1" s="496"/>
      <c r="D1" s="499" t="s">
        <v>1</v>
      </c>
      <c r="E1" s="500" t="s">
        <v>2</v>
      </c>
      <c r="F1" s="501"/>
      <c r="G1" s="506" t="s">
        <v>3</v>
      </c>
      <c r="H1" s="496"/>
      <c r="I1" s="499" t="s">
        <v>4</v>
      </c>
      <c r="J1" s="509" t="s">
        <v>5</v>
      </c>
    </row>
    <row r="2" spans="2:17" ht="21.75" customHeight="1">
      <c r="B2" s="473"/>
      <c r="C2" s="474"/>
      <c r="D2" s="478"/>
      <c r="E2" s="502"/>
      <c r="F2" s="503"/>
      <c r="G2" s="507"/>
      <c r="H2" s="474"/>
      <c r="I2" s="478"/>
      <c r="J2" s="510"/>
    </row>
    <row r="3" spans="2:17" ht="13.5" customHeight="1" thickBot="1">
      <c r="B3" s="497"/>
      <c r="C3" s="498"/>
      <c r="D3" s="479"/>
      <c r="E3" s="504"/>
      <c r="F3" s="505"/>
      <c r="G3" s="508"/>
      <c r="H3" s="498"/>
      <c r="I3" s="479"/>
      <c r="J3" s="511"/>
    </row>
    <row r="4" spans="2:17" ht="18" customHeight="1" thickTop="1" thickBot="1">
      <c r="B4" s="491" t="s">
        <v>6</v>
      </c>
      <c r="C4" s="492"/>
      <c r="D4" s="492"/>
      <c r="E4" s="492"/>
      <c r="F4" s="492"/>
      <c r="G4" s="492"/>
      <c r="H4" s="492"/>
      <c r="I4" s="492"/>
      <c r="J4" s="493"/>
      <c r="M4" s="4" t="s">
        <v>7</v>
      </c>
    </row>
    <row r="5" spans="2:17" ht="17.25" customHeight="1" thickTop="1" thickBot="1">
      <c r="B5" s="464" t="s">
        <v>8</v>
      </c>
      <c r="C5" s="465"/>
      <c r="D5" s="465"/>
      <c r="E5" s="465"/>
      <c r="F5" s="465"/>
      <c r="G5" s="465"/>
      <c r="H5" s="465"/>
      <c r="I5" s="465"/>
      <c r="J5" s="494"/>
    </row>
    <row r="6" spans="2:17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195.02600000000001</v>
      </c>
      <c r="J6" s="12">
        <v>195.053</v>
      </c>
      <c r="K6" s="13"/>
      <c r="L6" s="13"/>
      <c r="M6" s="14"/>
      <c r="N6" s="13"/>
      <c r="O6" s="15">
        <f>+(J6-I6)/I6</f>
        <v>1.3844307938421961E-4</v>
      </c>
      <c r="P6" s="15"/>
      <c r="Q6" s="16">
        <v>546661425</v>
      </c>
    </row>
    <row r="7" spans="2:17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128.80799999999999</v>
      </c>
      <c r="I7" s="23">
        <v>133.14099999999999</v>
      </c>
      <c r="J7" s="23">
        <v>133.161</v>
      </c>
      <c r="K7" s="13"/>
      <c r="L7" s="13"/>
      <c r="M7" s="14"/>
      <c r="N7" s="13"/>
      <c r="O7" s="15">
        <f t="shared" ref="O7:O70" si="0">+(J7-I7)/I7</f>
        <v>1.5021668757189921E-4</v>
      </c>
      <c r="P7" s="15"/>
      <c r="Q7" s="16">
        <v>270751279</v>
      </c>
    </row>
    <row r="8" spans="2:17" ht="17.25" customHeight="1" thickTop="1" thickBot="1">
      <c r="B8" s="17">
        <f t="shared" ref="B8:B15" si="1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108.693</v>
      </c>
      <c r="I8" s="23">
        <v>111.88200000000001</v>
      </c>
      <c r="J8" s="23">
        <v>111.896</v>
      </c>
      <c r="K8" s="13"/>
      <c r="L8" s="13"/>
      <c r="M8" s="14"/>
      <c r="N8" s="13"/>
      <c r="O8" s="15">
        <f t="shared" si="0"/>
        <v>1.251318353264671E-4</v>
      </c>
      <c r="P8" s="15"/>
      <c r="Q8" s="16">
        <v>59365364</v>
      </c>
    </row>
    <row r="9" spans="2:17" ht="17.25" customHeight="1" thickTop="1" thickBot="1">
      <c r="B9" s="17">
        <f t="shared" si="1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114.417</v>
      </c>
      <c r="I9" s="23">
        <v>118.77200000000001</v>
      </c>
      <c r="J9" s="23">
        <v>118.79</v>
      </c>
      <c r="K9" s="13"/>
      <c r="L9" s="13"/>
      <c r="M9" s="14"/>
      <c r="N9" s="13"/>
      <c r="O9" s="15">
        <f t="shared" si="0"/>
        <v>1.5155087057556227E-4</v>
      </c>
      <c r="P9" s="15"/>
      <c r="Q9" s="16">
        <v>110428287</v>
      </c>
    </row>
    <row r="10" spans="2:17" ht="17.25" customHeight="1" thickTop="1" thickBot="1">
      <c r="B10" s="17">
        <f t="shared" si="1"/>
        <v>5</v>
      </c>
      <c r="C10" s="31" t="s">
        <v>17</v>
      </c>
      <c r="D10" s="32" t="s">
        <v>18</v>
      </c>
      <c r="E10" s="33">
        <v>37043</v>
      </c>
      <c r="F10" s="34"/>
      <c r="G10" s="35"/>
      <c r="H10" s="23">
        <v>112.884</v>
      </c>
      <c r="I10" s="23">
        <v>116.61199999999999</v>
      </c>
      <c r="J10" s="23">
        <v>116.626</v>
      </c>
      <c r="K10" s="13"/>
      <c r="L10" s="13"/>
      <c r="M10" s="14"/>
      <c r="N10" s="13"/>
      <c r="O10" s="15">
        <f t="shared" si="0"/>
        <v>1.200562549309677E-4</v>
      </c>
      <c r="P10" s="15"/>
      <c r="Q10" s="37">
        <v>12563172</v>
      </c>
    </row>
    <row r="11" spans="2:17" ht="17.25" customHeight="1" thickTop="1" thickBot="1">
      <c r="B11" s="17">
        <f t="shared" si="1"/>
        <v>6</v>
      </c>
      <c r="C11" s="31" t="s">
        <v>19</v>
      </c>
      <c r="D11" s="28" t="s">
        <v>20</v>
      </c>
      <c r="E11" s="33">
        <v>43370</v>
      </c>
      <c r="F11" s="38"/>
      <c r="G11" s="39"/>
      <c r="H11" s="40">
        <v>108.83199999999999</v>
      </c>
      <c r="I11" s="40">
        <v>113.68600000000001</v>
      </c>
      <c r="J11" s="40">
        <v>113.705</v>
      </c>
      <c r="K11" s="13"/>
      <c r="L11" s="13"/>
      <c r="M11" s="14"/>
      <c r="N11" s="13"/>
      <c r="O11" s="15">
        <f t="shared" si="0"/>
        <v>1.6712699892679173E-4</v>
      </c>
      <c r="P11" s="15"/>
      <c r="Q11" s="37">
        <v>131442598</v>
      </c>
    </row>
    <row r="12" spans="2:17" ht="15" customHeight="1" thickTop="1" thickBot="1">
      <c r="B12" s="17">
        <f t="shared" si="1"/>
        <v>7</v>
      </c>
      <c r="C12" s="18" t="s">
        <v>21</v>
      </c>
      <c r="D12" s="32" t="s">
        <v>22</v>
      </c>
      <c r="E12" s="33">
        <v>39489</v>
      </c>
      <c r="F12" s="41"/>
      <c r="G12" s="42"/>
      <c r="H12" s="23">
        <v>109.304</v>
      </c>
      <c r="I12" s="23">
        <v>112.518</v>
      </c>
      <c r="J12" s="23">
        <v>112.53100000000001</v>
      </c>
      <c r="K12" s="13"/>
      <c r="L12" s="14"/>
      <c r="M12" s="13"/>
      <c r="N12" s="43"/>
      <c r="O12" s="15">
        <f t="shared" si="0"/>
        <v>1.1553706962446212E-4</v>
      </c>
      <c r="P12" s="15"/>
      <c r="Q12" s="16">
        <v>3461367</v>
      </c>
    </row>
    <row r="13" spans="2:17" ht="17.25" customHeight="1" thickTop="1" thickBot="1">
      <c r="B13" s="17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45.994</v>
      </c>
      <c r="J13" s="48">
        <v>45.999000000000002</v>
      </c>
      <c r="K13" s="13"/>
      <c r="L13" s="13"/>
      <c r="M13" s="14"/>
      <c r="N13" s="13"/>
      <c r="O13" s="15">
        <f t="shared" si="0"/>
        <v>1.0870983171723612E-4</v>
      </c>
      <c r="P13" s="15"/>
      <c r="Q13" s="16">
        <v>34921972</v>
      </c>
    </row>
    <row r="14" spans="2:17" ht="17.25" customHeight="1" thickTop="1" thickBot="1">
      <c r="B14" s="17">
        <f t="shared" si="1"/>
        <v>9</v>
      </c>
      <c r="C14" s="18" t="s">
        <v>25</v>
      </c>
      <c r="D14" s="32" t="s">
        <v>26</v>
      </c>
      <c r="E14" s="50">
        <v>34599</v>
      </c>
      <c r="F14" s="51"/>
      <c r="G14" s="52"/>
      <c r="H14" s="48">
        <v>31.414999999999999</v>
      </c>
      <c r="I14" s="48">
        <v>32.457000000000001</v>
      </c>
      <c r="J14" s="48">
        <v>32.465000000000003</v>
      </c>
      <c r="K14" s="13"/>
      <c r="L14" s="13"/>
      <c r="M14" s="14"/>
      <c r="N14" s="13"/>
      <c r="O14" s="15">
        <f t="shared" si="0"/>
        <v>2.4647995809848946E-4</v>
      </c>
      <c r="P14" s="15"/>
      <c r="Q14" s="16">
        <v>5016015</v>
      </c>
    </row>
    <row r="15" spans="2:17" ht="17.25" customHeight="1" thickTop="1" thickBot="1">
      <c r="B15" s="17">
        <f t="shared" si="1"/>
        <v>10</v>
      </c>
      <c r="C15" s="53" t="s">
        <v>27</v>
      </c>
      <c r="D15" s="32" t="s">
        <v>26</v>
      </c>
      <c r="E15" s="54">
        <v>40000</v>
      </c>
      <c r="F15" s="55"/>
      <c r="G15" s="56"/>
      <c r="H15" s="48">
        <v>105.929</v>
      </c>
      <c r="I15" s="48">
        <v>109.842</v>
      </c>
      <c r="J15" s="48">
        <v>109.86</v>
      </c>
      <c r="K15" s="13"/>
      <c r="L15" s="14"/>
      <c r="M15" s="13"/>
      <c r="N15" s="57"/>
      <c r="O15" s="15">
        <f t="shared" si="0"/>
        <v>1.638717430491131E-4</v>
      </c>
      <c r="P15" s="15"/>
      <c r="Q15" s="16">
        <v>70342293</v>
      </c>
    </row>
    <row r="16" spans="2:17" ht="17.25" customHeight="1" thickTop="1" thickBot="1">
      <c r="B16" s="464" t="s">
        <v>28</v>
      </c>
      <c r="C16" s="465"/>
      <c r="D16" s="465"/>
      <c r="E16" s="465"/>
      <c r="F16" s="450"/>
      <c r="G16" s="465"/>
      <c r="H16" s="465"/>
      <c r="I16" s="465"/>
      <c r="J16" s="466"/>
      <c r="K16" s="13"/>
      <c r="L16" s="13"/>
      <c r="M16" s="14"/>
      <c r="N16" s="13"/>
      <c r="O16" s="15" t="e">
        <f t="shared" si="0"/>
        <v>#DIV/0!</v>
      </c>
      <c r="P16" s="15"/>
    </row>
    <row r="17" spans="2:17" ht="18" customHeight="1" thickTop="1" thickBot="1">
      <c r="B17" s="59">
        <v>11</v>
      </c>
      <c r="C17" s="60" t="s">
        <v>30</v>
      </c>
      <c r="D17" s="61" t="s">
        <v>31</v>
      </c>
      <c r="E17" s="62">
        <v>39084</v>
      </c>
      <c r="F17" s="63"/>
      <c r="G17" s="64"/>
      <c r="H17" s="65">
        <v>16.707000000000001</v>
      </c>
      <c r="I17" s="65">
        <v>17.196000000000002</v>
      </c>
      <c r="J17" s="65">
        <v>17.199000000000002</v>
      </c>
      <c r="K17" s="13"/>
      <c r="L17" s="13"/>
      <c r="M17" s="14"/>
      <c r="N17" s="13"/>
      <c r="O17" s="15">
        <f t="shared" si="0"/>
        <v>1.7445917655269327E-4</v>
      </c>
      <c r="P17" s="15"/>
      <c r="Q17" s="16">
        <v>93869105</v>
      </c>
    </row>
    <row r="18" spans="2:17" s="73" customFormat="1" ht="18" customHeight="1" thickTop="1" thickBot="1">
      <c r="B18" s="66">
        <f>+B17+1</f>
        <v>12</v>
      </c>
      <c r="C18" s="67" t="s">
        <v>32</v>
      </c>
      <c r="D18" s="68" t="s">
        <v>33</v>
      </c>
      <c r="E18" s="69">
        <v>42003</v>
      </c>
      <c r="F18" s="70"/>
      <c r="G18" s="71"/>
      <c r="H18" s="48">
        <v>121.384</v>
      </c>
      <c r="I18" s="48">
        <v>124.256</v>
      </c>
      <c r="J18" s="48">
        <v>124.26900000000001</v>
      </c>
      <c r="K18" s="13"/>
      <c r="L18" s="13"/>
      <c r="M18" s="14"/>
      <c r="N18" s="13"/>
      <c r="O18" s="15">
        <f t="shared" si="0"/>
        <v>1.0462271439612758E-4</v>
      </c>
      <c r="P18" s="15"/>
      <c r="Q18" s="72">
        <v>1674321</v>
      </c>
    </row>
    <row r="19" spans="2:17" s="73" customFormat="1" ht="18" customHeight="1" thickTop="1" thickBot="1">
      <c r="B19" s="66">
        <f t="shared" ref="B19:B23" si="2">+B18+1</f>
        <v>13</v>
      </c>
      <c r="C19" s="67" t="s">
        <v>34</v>
      </c>
      <c r="D19" s="74" t="s">
        <v>35</v>
      </c>
      <c r="E19" s="75">
        <v>39503</v>
      </c>
      <c r="F19" s="29"/>
      <c r="G19" s="52"/>
      <c r="H19" s="48">
        <v>1.159</v>
      </c>
      <c r="I19" s="48">
        <v>1.17</v>
      </c>
      <c r="J19" s="48">
        <v>1.17</v>
      </c>
      <c r="K19" s="44"/>
      <c r="L19" s="76"/>
      <c r="M19" s="14"/>
      <c r="N19" s="13"/>
      <c r="O19" s="15">
        <f t="shared" si="0"/>
        <v>0</v>
      </c>
      <c r="P19" s="15"/>
      <c r="Q19" s="72">
        <v>4755289</v>
      </c>
    </row>
    <row r="20" spans="2:17" s="73" customFormat="1" ht="18" customHeight="1" thickTop="1" thickBot="1">
      <c r="B20" s="66">
        <f t="shared" si="2"/>
        <v>14</v>
      </c>
      <c r="C20" s="77" t="s">
        <v>36</v>
      </c>
      <c r="D20" s="78" t="s">
        <v>37</v>
      </c>
      <c r="E20" s="79">
        <v>43054</v>
      </c>
      <c r="F20" s="80"/>
      <c r="G20" s="81"/>
      <c r="H20" s="82">
        <v>111.98399999999999</v>
      </c>
      <c r="I20" s="82">
        <v>116.078</v>
      </c>
      <c r="J20" s="82">
        <v>116.09099999999999</v>
      </c>
      <c r="K20" s="13"/>
      <c r="L20" s="13"/>
      <c r="M20" s="14"/>
      <c r="N20" s="13"/>
      <c r="O20" s="15">
        <f t="shared" si="0"/>
        <v>1.1199365943581918E-4</v>
      </c>
      <c r="P20" s="15"/>
      <c r="Q20" s="72">
        <v>20021814</v>
      </c>
    </row>
    <row r="21" spans="2:17" s="73" customFormat="1" ht="18" customHeight="1" thickTop="1">
      <c r="B21" s="66">
        <f t="shared" si="2"/>
        <v>15</v>
      </c>
      <c r="C21" s="83" t="s">
        <v>38</v>
      </c>
      <c r="D21" s="84" t="s">
        <v>39</v>
      </c>
      <c r="E21" s="85">
        <v>42195</v>
      </c>
      <c r="F21" s="86"/>
      <c r="G21" s="87"/>
      <c r="H21" s="88">
        <v>11.04</v>
      </c>
      <c r="I21" s="89">
        <v>11.368</v>
      </c>
      <c r="J21" s="89">
        <v>11.369</v>
      </c>
      <c r="K21" s="90"/>
      <c r="L21" s="91"/>
      <c r="M21" s="90"/>
      <c r="N21" s="92"/>
      <c r="O21" s="15">
        <f t="shared" si="0"/>
        <v>8.796622097109833E-5</v>
      </c>
      <c r="P21" s="15"/>
      <c r="Q21" s="72">
        <v>5187548</v>
      </c>
    </row>
    <row r="22" spans="2:17" s="73" customFormat="1" ht="18" customHeight="1" thickBot="1">
      <c r="B22" s="66">
        <f t="shared" si="2"/>
        <v>16</v>
      </c>
      <c r="C22" s="93" t="s">
        <v>40</v>
      </c>
      <c r="D22" s="94" t="s">
        <v>41</v>
      </c>
      <c r="E22" s="95">
        <v>39175</v>
      </c>
      <c r="F22" s="96"/>
      <c r="G22" s="97"/>
      <c r="H22" s="89">
        <v>156.56399999999999</v>
      </c>
      <c r="I22" s="48">
        <v>163.16900000000001</v>
      </c>
      <c r="J22" s="48">
        <v>163.19200000000001</v>
      </c>
      <c r="O22" s="15">
        <f t="shared" si="0"/>
        <v>1.4095814768734339E-4</v>
      </c>
      <c r="P22" s="15"/>
      <c r="Q22" s="72">
        <v>75752757</v>
      </c>
    </row>
    <row r="23" spans="2:17" ht="17.25" customHeight="1" thickTop="1" thickBot="1">
      <c r="B23" s="98">
        <f t="shared" si="2"/>
        <v>17</v>
      </c>
      <c r="C23" s="99" t="s">
        <v>42</v>
      </c>
      <c r="D23" s="100" t="s">
        <v>31</v>
      </c>
      <c r="E23" s="101">
        <v>39084</v>
      </c>
      <c r="F23" s="102"/>
      <c r="G23" s="103"/>
      <c r="H23" s="104">
        <v>11.084</v>
      </c>
      <c r="I23" s="104">
        <v>11.37</v>
      </c>
      <c r="J23" s="104">
        <v>11.371</v>
      </c>
      <c r="K23" s="13"/>
      <c r="L23" s="13"/>
      <c r="M23" s="14"/>
      <c r="N23" s="13"/>
      <c r="O23" s="15">
        <f t="shared" si="0"/>
        <v>8.7950747581461942E-5</v>
      </c>
      <c r="P23" s="15"/>
      <c r="Q23" s="16">
        <v>728861</v>
      </c>
    </row>
    <row r="24" spans="2:17" ht="18" customHeight="1" thickTop="1" thickBot="1">
      <c r="B24" s="464" t="s">
        <v>43</v>
      </c>
      <c r="C24" s="465"/>
      <c r="D24" s="465"/>
      <c r="E24" s="465"/>
      <c r="F24" s="465"/>
      <c r="G24" s="465"/>
      <c r="H24" s="465"/>
      <c r="I24" s="465"/>
      <c r="J24" s="494"/>
      <c r="K24" s="13"/>
      <c r="L24" s="13"/>
      <c r="M24" s="105"/>
      <c r="N24" s="13"/>
      <c r="O24" s="15" t="e">
        <f t="shared" si="0"/>
        <v>#DIV/0!</v>
      </c>
      <c r="P24" s="15"/>
      <c r="Q24" s="16"/>
    </row>
    <row r="25" spans="2:17" ht="18" customHeight="1" thickTop="1" thickBot="1">
      <c r="B25" s="106">
        <v>18</v>
      </c>
      <c r="C25" s="107" t="s">
        <v>44</v>
      </c>
      <c r="D25" s="61" t="s">
        <v>45</v>
      </c>
      <c r="E25" s="62">
        <v>38740</v>
      </c>
      <c r="F25" s="63"/>
      <c r="G25" s="108"/>
      <c r="H25" s="109">
        <v>1.742</v>
      </c>
      <c r="I25" s="109">
        <v>1.8</v>
      </c>
      <c r="J25" s="109">
        <v>1.802</v>
      </c>
      <c r="K25" s="76" t="s">
        <v>46</v>
      </c>
      <c r="L25" s="13"/>
      <c r="M25" s="14">
        <f>+(J25-I25)/I25</f>
        <v>1.111111111111112E-3</v>
      </c>
      <c r="N25" s="13"/>
      <c r="O25" s="15">
        <f t="shared" si="0"/>
        <v>1.111111111111112E-3</v>
      </c>
      <c r="P25" s="15"/>
      <c r="Q25" s="16">
        <v>4256365</v>
      </c>
    </row>
    <row r="26" spans="2:17" ht="18" customHeight="1" thickTop="1" thickBot="1">
      <c r="B26" s="464" t="s">
        <v>47</v>
      </c>
      <c r="C26" s="465"/>
      <c r="D26" s="465"/>
      <c r="E26" s="465"/>
      <c r="F26" s="465"/>
      <c r="G26" s="465"/>
      <c r="H26" s="465"/>
      <c r="I26" s="465"/>
      <c r="J26" s="494"/>
      <c r="K26" s="13"/>
      <c r="L26" s="13"/>
      <c r="M26" s="110"/>
      <c r="N26" s="13"/>
      <c r="O26" s="15" t="e">
        <f t="shared" si="0"/>
        <v>#DIV/0!</v>
      </c>
      <c r="P26" s="15"/>
      <c r="Q26" s="16"/>
    </row>
    <row r="27" spans="2:17" ht="17.25" customHeight="1" thickTop="1" thickBot="1">
      <c r="B27" s="111">
        <v>19</v>
      </c>
      <c r="C27" s="112" t="s">
        <v>48</v>
      </c>
      <c r="D27" s="68" t="s">
        <v>10</v>
      </c>
      <c r="E27" s="79">
        <v>34106</v>
      </c>
      <c r="F27" s="80"/>
      <c r="G27" s="113"/>
      <c r="H27" s="114">
        <v>60.901000000000003</v>
      </c>
      <c r="I27" s="89">
        <v>62.357999999999997</v>
      </c>
      <c r="J27" s="89">
        <v>62.365000000000002</v>
      </c>
      <c r="K27" s="13"/>
      <c r="L27" s="13"/>
      <c r="M27" s="115"/>
      <c r="N27" s="13"/>
      <c r="O27" s="15">
        <f t="shared" si="0"/>
        <v>1.1225504345881848E-4</v>
      </c>
      <c r="P27" s="15"/>
      <c r="Q27" s="16">
        <v>1464988</v>
      </c>
    </row>
    <row r="28" spans="2:17" ht="17.25" customHeight="1" thickTop="1" thickBot="1">
      <c r="B28" s="111">
        <v>20</v>
      </c>
      <c r="C28" s="116" t="s">
        <v>49</v>
      </c>
      <c r="D28" s="117" t="s">
        <v>12</v>
      </c>
      <c r="E28" s="118">
        <v>34449</v>
      </c>
      <c r="F28" s="119"/>
      <c r="G28" s="120"/>
      <c r="H28" s="48">
        <v>129.45400000000001</v>
      </c>
      <c r="I28" s="48">
        <v>130.31899999999999</v>
      </c>
      <c r="J28" s="48">
        <v>130.62700000000001</v>
      </c>
      <c r="K28" s="13"/>
      <c r="L28" s="13"/>
      <c r="M28" s="14"/>
      <c r="N28" s="13"/>
      <c r="O28" s="15">
        <f t="shared" si="0"/>
        <v>2.3634312724930455E-3</v>
      </c>
      <c r="P28" s="15"/>
      <c r="Q28" s="16">
        <v>6075791</v>
      </c>
    </row>
    <row r="29" spans="2:17" ht="17.25" customHeight="1" thickTop="1" thickBot="1">
      <c r="B29" s="121">
        <v>21</v>
      </c>
      <c r="C29" s="122" t="s">
        <v>50</v>
      </c>
      <c r="D29" s="117" t="s">
        <v>12</v>
      </c>
      <c r="E29" s="123">
        <v>681</v>
      </c>
      <c r="F29" s="124"/>
      <c r="G29" s="125"/>
      <c r="H29" s="126">
        <v>112.13500000000001</v>
      </c>
      <c r="I29" s="126">
        <v>106.419</v>
      </c>
      <c r="J29" s="126">
        <v>107.102</v>
      </c>
      <c r="K29" s="13"/>
      <c r="L29" s="13"/>
      <c r="M29" s="14"/>
      <c r="N29" s="13"/>
      <c r="O29" s="15">
        <f t="shared" si="0"/>
        <v>6.4180268561065878E-3</v>
      </c>
      <c r="P29" s="15"/>
      <c r="Q29" s="16">
        <v>529382</v>
      </c>
    </row>
    <row r="30" spans="2:17" ht="17.25" customHeight="1" thickTop="1" thickBot="1">
      <c r="B30" s="121">
        <v>22</v>
      </c>
      <c r="C30" s="127" t="s">
        <v>51</v>
      </c>
      <c r="D30" s="128" t="s">
        <v>24</v>
      </c>
      <c r="E30" s="129">
        <v>43878</v>
      </c>
      <c r="F30" s="130"/>
      <c r="G30" s="131"/>
      <c r="H30" s="132" t="s">
        <v>52</v>
      </c>
      <c r="I30" s="132">
        <v>103.547</v>
      </c>
      <c r="J30" s="132">
        <v>103.563</v>
      </c>
      <c r="K30" s="13"/>
      <c r="L30" s="13"/>
      <c r="M30" s="133"/>
      <c r="N30" s="13"/>
      <c r="O30" s="15">
        <f t="shared" si="0"/>
        <v>1.5451920383985381E-4</v>
      </c>
      <c r="P30" s="15"/>
      <c r="Q30" s="16">
        <v>68004211</v>
      </c>
    </row>
    <row r="31" spans="2:17" ht="14.25" customHeight="1" thickTop="1" thickBot="1">
      <c r="B31" s="464" t="s">
        <v>53</v>
      </c>
      <c r="C31" s="450"/>
      <c r="D31" s="450"/>
      <c r="E31" s="450"/>
      <c r="F31" s="450"/>
      <c r="G31" s="465"/>
      <c r="H31" s="465"/>
      <c r="I31" s="465"/>
      <c r="J31" s="466"/>
      <c r="K31" s="135"/>
      <c r="L31" s="135"/>
      <c r="M31" s="136"/>
      <c r="N31" s="135"/>
      <c r="O31" s="15" t="e">
        <f t="shared" si="0"/>
        <v>#DIV/0!</v>
      </c>
      <c r="P31" s="15"/>
      <c r="Q31" s="16"/>
    </row>
    <row r="32" spans="2:17" ht="18" customHeight="1" thickTop="1" thickBot="1">
      <c r="B32" s="137">
        <v>23</v>
      </c>
      <c r="C32" s="138" t="s">
        <v>54</v>
      </c>
      <c r="D32" s="139" t="s">
        <v>55</v>
      </c>
      <c r="E32" s="140">
        <v>39540</v>
      </c>
      <c r="F32" s="141"/>
      <c r="G32" s="142"/>
      <c r="H32" s="65">
        <v>136.744</v>
      </c>
      <c r="I32" s="65">
        <v>131.38300000000001</v>
      </c>
      <c r="J32" s="65">
        <v>131.73699999999999</v>
      </c>
      <c r="K32" s="13"/>
      <c r="L32" s="13"/>
      <c r="M32" s="14"/>
      <c r="N32" s="13"/>
      <c r="O32" s="15">
        <f t="shared" si="0"/>
        <v>2.6944125191233643E-3</v>
      </c>
      <c r="P32" s="15"/>
      <c r="Q32" s="16">
        <v>1074044</v>
      </c>
    </row>
    <row r="33" spans="2:17" s="73" customFormat="1" ht="16.5" customHeight="1" thickTop="1" thickBot="1">
      <c r="B33" s="143">
        <f>B32+1</f>
        <v>24</v>
      </c>
      <c r="C33" s="144" t="s">
        <v>56</v>
      </c>
      <c r="D33" s="139" t="s">
        <v>55</v>
      </c>
      <c r="E33" s="145">
        <v>39540</v>
      </c>
      <c r="F33" s="146"/>
      <c r="G33" s="147"/>
      <c r="H33" s="48">
        <v>510.16500000000002</v>
      </c>
      <c r="I33" s="48">
        <v>504.536</v>
      </c>
      <c r="J33" s="48">
        <v>505.54500000000002</v>
      </c>
      <c r="K33" s="13"/>
      <c r="L33" s="13"/>
      <c r="M33" s="14"/>
      <c r="N33" s="13"/>
      <c r="O33" s="15">
        <f t="shared" si="0"/>
        <v>1.9998572946232072E-3</v>
      </c>
      <c r="P33" s="15"/>
      <c r="Q33" s="72">
        <v>1007985</v>
      </c>
    </row>
    <row r="34" spans="2:17" ht="17.25" customHeight="1" thickTop="1" thickBot="1">
      <c r="B34" s="148">
        <f t="shared" ref="B34:B44" si="3">B33+1</f>
        <v>25</v>
      </c>
      <c r="C34" s="144" t="s">
        <v>57</v>
      </c>
      <c r="D34" s="149" t="s">
        <v>58</v>
      </c>
      <c r="E34" s="145">
        <v>39736</v>
      </c>
      <c r="F34" s="146"/>
      <c r="G34" s="150"/>
      <c r="H34" s="48">
        <v>128.96700000000001</v>
      </c>
      <c r="I34" s="48">
        <v>123.973</v>
      </c>
      <c r="J34" s="48">
        <v>125.315</v>
      </c>
      <c r="K34" s="13"/>
      <c r="L34" s="13"/>
      <c r="M34" s="14"/>
      <c r="N34" s="13"/>
      <c r="O34" s="15">
        <f t="shared" si="0"/>
        <v>1.0824937688044968E-2</v>
      </c>
      <c r="P34" s="15"/>
      <c r="Q34" s="16">
        <v>706093</v>
      </c>
    </row>
    <row r="35" spans="2:17" s="151" customFormat="1" ht="17.25" customHeight="1" thickTop="1" thickBot="1">
      <c r="B35" s="148">
        <f t="shared" si="3"/>
        <v>26</v>
      </c>
      <c r="C35" s="144" t="s">
        <v>59</v>
      </c>
      <c r="D35" s="149" t="s">
        <v>58</v>
      </c>
      <c r="E35" s="145">
        <v>39736</v>
      </c>
      <c r="F35" s="146"/>
      <c r="G35" s="150"/>
      <c r="H35" s="23">
        <v>135.74100000000001</v>
      </c>
      <c r="I35" s="23">
        <v>120.65900000000001</v>
      </c>
      <c r="J35" s="23">
        <v>120.669</v>
      </c>
      <c r="K35" s="13"/>
      <c r="L35" s="13"/>
      <c r="M35" s="14"/>
      <c r="N35" s="13"/>
      <c r="O35" s="15">
        <f t="shared" si="0"/>
        <v>8.2878193918322753E-5</v>
      </c>
      <c r="P35" s="15"/>
      <c r="Q35" s="152">
        <v>196965</v>
      </c>
    </row>
    <row r="36" spans="2:17" ht="17.25" customHeight="1" thickTop="1" thickBot="1">
      <c r="B36" s="148">
        <f t="shared" si="3"/>
        <v>27</v>
      </c>
      <c r="C36" s="144" t="s">
        <v>60</v>
      </c>
      <c r="D36" s="153" t="s">
        <v>58</v>
      </c>
      <c r="E36" s="145">
        <v>39736</v>
      </c>
      <c r="F36" s="146"/>
      <c r="G36" s="150"/>
      <c r="H36" s="23">
        <v>130.499</v>
      </c>
      <c r="I36" s="23">
        <v>125.545</v>
      </c>
      <c r="J36" s="23">
        <v>125.55800000000001</v>
      </c>
      <c r="K36" s="13"/>
      <c r="L36" s="13"/>
      <c r="M36" s="14"/>
      <c r="N36" s="13"/>
      <c r="O36" s="15">
        <f t="shared" si="0"/>
        <v>1.0354852841614743E-4</v>
      </c>
      <c r="P36" s="15"/>
      <c r="Q36" s="16">
        <v>129031</v>
      </c>
    </row>
    <row r="37" spans="2:17" ht="15.75" customHeight="1" thickTop="1" thickBot="1">
      <c r="B37" s="148">
        <f t="shared" si="3"/>
        <v>28</v>
      </c>
      <c r="C37" s="144" t="s">
        <v>61</v>
      </c>
      <c r="D37" s="154" t="s">
        <v>58</v>
      </c>
      <c r="E37" s="155">
        <v>39951</v>
      </c>
      <c r="F37" s="156"/>
      <c r="G37" s="157"/>
      <c r="H37" s="23">
        <v>112.462</v>
      </c>
      <c r="I37" s="23">
        <v>107.34699999999999</v>
      </c>
      <c r="J37" s="23">
        <v>107.358</v>
      </c>
      <c r="K37" s="13"/>
      <c r="L37" s="13"/>
      <c r="M37" s="14"/>
      <c r="N37" s="13"/>
      <c r="O37" s="15">
        <f t="shared" si="0"/>
        <v>1.0247142444604778E-4</v>
      </c>
      <c r="P37" s="15"/>
      <c r="Q37" s="16">
        <v>122079</v>
      </c>
    </row>
    <row r="38" spans="2:17" ht="17.25" customHeight="1" thickTop="1" thickBot="1">
      <c r="B38" s="158">
        <f t="shared" si="3"/>
        <v>29</v>
      </c>
      <c r="C38" s="159" t="s">
        <v>62</v>
      </c>
      <c r="D38" s="160" t="s">
        <v>58</v>
      </c>
      <c r="E38" s="161">
        <v>40109</v>
      </c>
      <c r="F38" s="156"/>
      <c r="G38" s="157"/>
      <c r="H38" s="23">
        <v>109.116</v>
      </c>
      <c r="I38" s="23">
        <v>98.222999999999999</v>
      </c>
      <c r="J38" s="23">
        <v>98.454999999999998</v>
      </c>
      <c r="K38" s="13"/>
      <c r="L38" s="13"/>
      <c r="M38" s="14"/>
      <c r="N38" s="13"/>
      <c r="O38" s="15">
        <f t="shared" si="0"/>
        <v>2.3619722468260929E-3</v>
      </c>
      <c r="P38" s="15"/>
      <c r="Q38" s="16">
        <v>130255</v>
      </c>
    </row>
    <row r="39" spans="2:17" ht="17.25" customHeight="1" thickTop="1" thickBot="1">
      <c r="B39" s="158">
        <f t="shared" si="3"/>
        <v>30</v>
      </c>
      <c r="C39" s="159" t="s">
        <v>63</v>
      </c>
      <c r="D39" s="160" t="s">
        <v>37</v>
      </c>
      <c r="E39" s="161">
        <v>39657</v>
      </c>
      <c r="F39" s="156"/>
      <c r="G39" s="157"/>
      <c r="H39" s="23">
        <v>179.51</v>
      </c>
      <c r="I39" s="23">
        <v>165.929</v>
      </c>
      <c r="J39" s="23">
        <v>166.13900000000001</v>
      </c>
      <c r="K39" s="13"/>
      <c r="L39" s="13"/>
      <c r="M39" s="14"/>
      <c r="N39" s="13"/>
      <c r="O39" s="15">
        <f t="shared" si="0"/>
        <v>1.2656015524712856E-3</v>
      </c>
      <c r="P39" s="15"/>
      <c r="Q39" s="16">
        <v>530374</v>
      </c>
    </row>
    <row r="40" spans="2:17" ht="17.25" customHeight="1" thickTop="1" thickBot="1">
      <c r="B40" s="158">
        <f t="shared" si="3"/>
        <v>31</v>
      </c>
      <c r="C40" s="162" t="s">
        <v>64</v>
      </c>
      <c r="D40" s="160" t="s">
        <v>10</v>
      </c>
      <c r="E40" s="161">
        <v>40427</v>
      </c>
      <c r="F40" s="156"/>
      <c r="G40" s="163"/>
      <c r="H40" s="23">
        <v>96.477999999999994</v>
      </c>
      <c r="I40" s="23">
        <v>91.873999999999995</v>
      </c>
      <c r="J40" s="23">
        <v>92.64</v>
      </c>
      <c r="K40" s="13"/>
      <c r="L40" s="14"/>
      <c r="M40" s="13"/>
      <c r="N40" s="164"/>
      <c r="O40" s="15">
        <f t="shared" si="0"/>
        <v>8.3375057143479699E-3</v>
      </c>
      <c r="P40" s="15"/>
      <c r="Q40" s="37">
        <v>923189</v>
      </c>
    </row>
    <row r="41" spans="2:17" ht="17.25" customHeight="1" thickTop="1" thickBot="1">
      <c r="B41" s="158">
        <f t="shared" si="3"/>
        <v>32</v>
      </c>
      <c r="C41" s="165" t="s">
        <v>65</v>
      </c>
      <c r="D41" s="166" t="s">
        <v>10</v>
      </c>
      <c r="E41" s="161" t="s">
        <v>66</v>
      </c>
      <c r="F41" s="156"/>
      <c r="G41" s="163"/>
      <c r="H41" s="48">
        <v>118.73099999999999</v>
      </c>
      <c r="I41" s="48">
        <v>120.577</v>
      </c>
      <c r="J41" s="48">
        <v>120.985</v>
      </c>
      <c r="K41" s="13"/>
      <c r="L41" s="14"/>
      <c r="M41" s="13"/>
      <c r="N41" s="57"/>
      <c r="O41" s="15">
        <f t="shared" si="0"/>
        <v>3.3837298987369172E-3</v>
      </c>
      <c r="P41" s="15"/>
      <c r="Q41" s="16">
        <v>39007933</v>
      </c>
    </row>
    <row r="42" spans="2:17" s="73" customFormat="1" ht="17.25" customHeight="1" thickTop="1" thickBot="1">
      <c r="B42" s="158">
        <f t="shared" si="3"/>
        <v>33</v>
      </c>
      <c r="C42" s="165" t="s">
        <v>67</v>
      </c>
      <c r="D42" s="166" t="s">
        <v>33</v>
      </c>
      <c r="E42" s="161">
        <v>42003</v>
      </c>
      <c r="F42" s="156"/>
      <c r="G42" s="167"/>
      <c r="H42" s="23">
        <v>169.24700000000001</v>
      </c>
      <c r="I42" s="23">
        <v>159.614</v>
      </c>
      <c r="J42" s="23">
        <v>161.01499999999999</v>
      </c>
      <c r="K42" s="13"/>
      <c r="L42" s="13"/>
      <c r="M42" s="14"/>
      <c r="N42" s="13"/>
      <c r="O42" s="15">
        <f t="shared" si="0"/>
        <v>8.7774255391129975E-3</v>
      </c>
      <c r="P42" s="15"/>
      <c r="Q42" s="72">
        <v>610721</v>
      </c>
    </row>
    <row r="43" spans="2:17" s="73" customFormat="1" ht="15" customHeight="1" thickTop="1" thickBot="1">
      <c r="B43" s="158">
        <f t="shared" si="3"/>
        <v>34</v>
      </c>
      <c r="C43" s="159" t="s">
        <v>68</v>
      </c>
      <c r="D43" s="168" t="s">
        <v>33</v>
      </c>
      <c r="E43" s="169" t="s">
        <v>69</v>
      </c>
      <c r="F43" s="156"/>
      <c r="G43" s="170"/>
      <c r="H43" s="23">
        <v>144.65700000000001</v>
      </c>
      <c r="I43" s="23">
        <v>142.85499999999999</v>
      </c>
      <c r="J43" s="23">
        <v>143.23400000000001</v>
      </c>
      <c r="K43" s="13"/>
      <c r="L43" s="13"/>
      <c r="M43" s="14"/>
      <c r="N43" s="13"/>
      <c r="O43" s="15">
        <f t="shared" si="0"/>
        <v>2.6530397955970677E-3</v>
      </c>
      <c r="P43" s="15"/>
      <c r="Q43" s="72">
        <v>561482</v>
      </c>
    </row>
    <row r="44" spans="2:17" ht="15" customHeight="1" thickTop="1" thickBot="1">
      <c r="B44" s="158">
        <f t="shared" si="3"/>
        <v>35</v>
      </c>
      <c r="C44" s="171" t="s">
        <v>70</v>
      </c>
      <c r="D44" s="172" t="s">
        <v>71</v>
      </c>
      <c r="E44" s="173">
        <v>42356</v>
      </c>
      <c r="F44" s="174"/>
      <c r="G44" s="175"/>
      <c r="H44" s="23">
        <v>103.47799999999999</v>
      </c>
      <c r="I44" s="23">
        <v>92.600999999999999</v>
      </c>
      <c r="J44" s="23">
        <v>93.063000000000002</v>
      </c>
      <c r="K44" s="13"/>
      <c r="L44" s="13"/>
      <c r="M44" s="14"/>
      <c r="N44" s="13"/>
      <c r="O44" s="15">
        <f t="shared" si="0"/>
        <v>4.9891469854537566E-3</v>
      </c>
      <c r="P44" s="15"/>
      <c r="Q44" s="16">
        <v>88324</v>
      </c>
    </row>
    <row r="45" spans="2:17" ht="15" customHeight="1" thickTop="1" thickBot="1">
      <c r="B45" s="158">
        <f>B43+1</f>
        <v>35</v>
      </c>
      <c r="C45" s="176" t="s">
        <v>72</v>
      </c>
      <c r="D45" s="177" t="s">
        <v>10</v>
      </c>
      <c r="E45" s="178">
        <v>39237</v>
      </c>
      <c r="F45" s="179"/>
      <c r="G45" s="180"/>
      <c r="H45" s="23">
        <v>22.654</v>
      </c>
      <c r="I45" s="181">
        <v>21.035</v>
      </c>
      <c r="J45" s="114">
        <v>21.199000000000002</v>
      </c>
      <c r="K45" s="13"/>
      <c r="L45" s="14"/>
      <c r="M45" s="13"/>
      <c r="N45" s="57"/>
      <c r="O45" s="15">
        <f t="shared" si="0"/>
        <v>7.7965295935346554E-3</v>
      </c>
      <c r="P45" s="15"/>
      <c r="Q45" s="16">
        <v>40076461</v>
      </c>
    </row>
    <row r="46" spans="2:17" ht="16.5" customHeight="1" thickTop="1" thickBot="1">
      <c r="B46" s="158">
        <f>B44+1</f>
        <v>36</v>
      </c>
      <c r="C46" s="182" t="s">
        <v>73</v>
      </c>
      <c r="D46" s="183" t="s">
        <v>16</v>
      </c>
      <c r="E46" s="184">
        <v>42388</v>
      </c>
      <c r="F46" s="185"/>
      <c r="G46" s="186"/>
      <c r="H46" s="48">
        <v>92.974999999999994</v>
      </c>
      <c r="I46" s="512">
        <v>88.591999999999999</v>
      </c>
      <c r="J46" s="513">
        <v>88.894000000000005</v>
      </c>
      <c r="K46" s="13"/>
      <c r="L46" s="14"/>
      <c r="M46" s="13"/>
      <c r="N46" s="57"/>
      <c r="O46" s="15">
        <f t="shared" si="0"/>
        <v>3.4088856781651473E-3</v>
      </c>
      <c r="P46" s="15"/>
      <c r="Q46" s="16">
        <v>337360</v>
      </c>
    </row>
    <row r="47" spans="2:17" ht="16.5" customHeight="1" thickTop="1" thickBot="1">
      <c r="B47" s="464" t="s">
        <v>74</v>
      </c>
      <c r="C47" s="465"/>
      <c r="D47" s="465"/>
      <c r="E47" s="465"/>
      <c r="F47" s="465"/>
      <c r="G47" s="465"/>
      <c r="H47" s="465"/>
      <c r="I47" s="465"/>
      <c r="J47" s="467"/>
      <c r="M47" s="187"/>
      <c r="O47" s="15" t="e">
        <f t="shared" si="0"/>
        <v>#DIV/0!</v>
      </c>
      <c r="P47" s="15"/>
      <c r="Q47" s="16"/>
    </row>
    <row r="48" spans="2:17" ht="17.25" customHeight="1" thickTop="1" thickBot="1">
      <c r="B48" s="137">
        <v>37</v>
      </c>
      <c r="C48" s="188" t="s">
        <v>75</v>
      </c>
      <c r="D48" s="189" t="s">
        <v>55</v>
      </c>
      <c r="E48" s="190">
        <v>38022</v>
      </c>
      <c r="F48" s="191"/>
      <c r="G48" s="192"/>
      <c r="H48" s="193">
        <v>2087.4760000000001</v>
      </c>
      <c r="I48" s="193">
        <v>2101.23</v>
      </c>
      <c r="J48" s="193">
        <v>2110.5219999999999</v>
      </c>
      <c r="K48" s="194" t="s">
        <v>76</v>
      </c>
      <c r="M48" s="195">
        <f t="shared" ref="M48" si="4">+(J48-I48)/I48</f>
        <v>4.4221717755790254E-3</v>
      </c>
      <c r="O48" s="15">
        <f t="shared" si="0"/>
        <v>4.4221717755790254E-3</v>
      </c>
      <c r="P48" s="15"/>
      <c r="Q48" s="16">
        <v>9383914</v>
      </c>
    </row>
    <row r="49" spans="1:17" ht="17.25" customHeight="1" thickTop="1" thickBot="1">
      <c r="B49" s="137">
        <f>B48+1</f>
        <v>38</v>
      </c>
      <c r="C49" s="159" t="s">
        <v>77</v>
      </c>
      <c r="D49" s="160" t="s">
        <v>41</v>
      </c>
      <c r="E49" s="190">
        <v>39745</v>
      </c>
      <c r="F49" s="191"/>
      <c r="G49" s="196"/>
      <c r="H49" s="23">
        <v>129.316</v>
      </c>
      <c r="I49" s="23">
        <v>121.16800000000001</v>
      </c>
      <c r="J49" s="23">
        <v>122.045</v>
      </c>
      <c r="K49" s="197" t="s">
        <v>78</v>
      </c>
      <c r="M49" s="195" t="e">
        <f>+(#REF!-#REF!)/#REF!</f>
        <v>#REF!</v>
      </c>
      <c r="O49" s="15">
        <f t="shared" si="0"/>
        <v>7.2378845899907177E-3</v>
      </c>
      <c r="P49" s="15"/>
      <c r="Q49" s="16">
        <v>60663580</v>
      </c>
    </row>
    <row r="50" spans="1:17" s="1" customFormat="1" ht="17.25" customHeight="1" thickTop="1" thickBot="1">
      <c r="A50" s="3"/>
      <c r="B50" s="137">
        <f t="shared" ref="B50:B63" si="5">B49+1</f>
        <v>39</v>
      </c>
      <c r="C50" s="159" t="s">
        <v>79</v>
      </c>
      <c r="D50" s="160" t="s">
        <v>58</v>
      </c>
      <c r="E50" s="190">
        <v>39937</v>
      </c>
      <c r="F50" s="191"/>
      <c r="G50" s="192"/>
      <c r="H50" s="23">
        <v>201.273</v>
      </c>
      <c r="I50" s="23">
        <v>188.31800000000001</v>
      </c>
      <c r="J50" s="23">
        <v>192.21799999999999</v>
      </c>
      <c r="K50" s="197" t="s">
        <v>78</v>
      </c>
      <c r="M50" s="195" t="e">
        <f>+(#REF!-#REF!)/#REF!</f>
        <v>#REF!</v>
      </c>
      <c r="O50" s="15">
        <f t="shared" si="0"/>
        <v>2.0709650697224784E-2</v>
      </c>
      <c r="P50" s="15"/>
      <c r="Q50" s="198">
        <v>1825774</v>
      </c>
    </row>
    <row r="51" spans="1:17" s="1" customFormat="1" ht="17.25" customHeight="1" thickTop="1" thickBot="1">
      <c r="A51" s="3"/>
      <c r="B51" s="137">
        <f t="shared" si="5"/>
        <v>40</v>
      </c>
      <c r="C51" s="159" t="s">
        <v>80</v>
      </c>
      <c r="D51" s="160" t="s">
        <v>10</v>
      </c>
      <c r="E51" s="190">
        <v>39888</v>
      </c>
      <c r="F51" s="191"/>
      <c r="G51" s="192"/>
      <c r="H51" s="23">
        <v>17.721</v>
      </c>
      <c r="I51" s="23">
        <v>16.538</v>
      </c>
      <c r="J51" s="23">
        <v>16.797999999999998</v>
      </c>
      <c r="K51" s="197" t="s">
        <v>78</v>
      </c>
      <c r="M51" s="195" t="e">
        <f>+(#REF!-#REF!)/#REF!</f>
        <v>#REF!</v>
      </c>
      <c r="O51" s="15">
        <f t="shared" si="0"/>
        <v>1.5721368968436209E-2</v>
      </c>
      <c r="P51" s="15"/>
      <c r="Q51" s="198">
        <v>4701021</v>
      </c>
    </row>
    <row r="52" spans="1:17" s="1" customFormat="1" ht="17.25" customHeight="1" thickTop="1" thickBot="1">
      <c r="A52" s="3"/>
      <c r="B52" s="137">
        <f t="shared" si="5"/>
        <v>41</v>
      </c>
      <c r="C52" s="199" t="s">
        <v>81</v>
      </c>
      <c r="D52" s="160" t="s">
        <v>45</v>
      </c>
      <c r="E52" s="190">
        <v>38740</v>
      </c>
      <c r="F52" s="191"/>
      <c r="G52" s="192"/>
      <c r="H52" s="89">
        <v>2.7839999999999998</v>
      </c>
      <c r="I52" s="89">
        <v>2.7389999999999999</v>
      </c>
      <c r="J52" s="89">
        <v>2.774</v>
      </c>
      <c r="K52" s="197"/>
      <c r="M52" s="195">
        <f t="shared" ref="M52:M53" si="6">+(J52-I52)/I52</f>
        <v>1.2778386272362229E-2</v>
      </c>
      <c r="O52" s="15">
        <f t="shared" si="0"/>
        <v>1.2778386272362229E-2</v>
      </c>
      <c r="P52" s="15"/>
      <c r="Q52" s="198">
        <v>10024077</v>
      </c>
    </row>
    <row r="53" spans="1:17" s="1" customFormat="1" ht="17.25" customHeight="1" thickTop="1" thickBot="1">
      <c r="A53" s="3" t="s">
        <v>82</v>
      </c>
      <c r="B53" s="137">
        <f t="shared" si="5"/>
        <v>42</v>
      </c>
      <c r="C53" s="199" t="s">
        <v>83</v>
      </c>
      <c r="D53" s="160" t="s">
        <v>45</v>
      </c>
      <c r="E53" s="190">
        <v>38740</v>
      </c>
      <c r="F53" s="191"/>
      <c r="G53" s="192"/>
      <c r="H53" s="23">
        <v>2.4660000000000002</v>
      </c>
      <c r="I53" s="23">
        <v>2.464</v>
      </c>
      <c r="J53" s="23">
        <v>2.4929999999999999</v>
      </c>
      <c r="K53" s="200" t="s">
        <v>46</v>
      </c>
      <c r="M53" s="195">
        <f t="shared" si="6"/>
        <v>1.1769480519480485E-2</v>
      </c>
      <c r="O53" s="15">
        <f t="shared" si="0"/>
        <v>1.1769480519480485E-2</v>
      </c>
      <c r="P53" s="15"/>
      <c r="Q53" s="198">
        <v>9137760</v>
      </c>
    </row>
    <row r="54" spans="1:17" s="1" customFormat="1" ht="17.25" customHeight="1" thickTop="1" thickBot="1">
      <c r="A54" s="3"/>
      <c r="B54" s="137">
        <f t="shared" si="5"/>
        <v>43</v>
      </c>
      <c r="C54" s="201" t="s">
        <v>84</v>
      </c>
      <c r="D54" s="202" t="s">
        <v>39</v>
      </c>
      <c r="E54" s="203">
        <v>41984</v>
      </c>
      <c r="F54" s="204"/>
      <c r="G54" s="205"/>
      <c r="H54" s="206">
        <v>75.837000000000003</v>
      </c>
      <c r="I54" s="206">
        <v>65.787999999999997</v>
      </c>
      <c r="J54" s="206">
        <v>66.811999999999998</v>
      </c>
      <c r="K54" s="197" t="s">
        <v>78</v>
      </c>
      <c r="M54" s="195">
        <f>+(J54-I54)/I54</f>
        <v>1.5565148659329984E-2</v>
      </c>
      <c r="O54" s="15">
        <f t="shared" si="0"/>
        <v>1.5565148659329984E-2</v>
      </c>
      <c r="P54" s="15"/>
      <c r="Q54" s="198">
        <v>65440</v>
      </c>
    </row>
    <row r="55" spans="1:17" s="1" customFormat="1" ht="17.25" customHeight="1" thickTop="1" thickBot="1">
      <c r="A55" s="3"/>
      <c r="B55" s="137">
        <f t="shared" si="5"/>
        <v>44</v>
      </c>
      <c r="C55" s="159" t="s">
        <v>85</v>
      </c>
      <c r="D55" s="207" t="s">
        <v>45</v>
      </c>
      <c r="E55" s="190">
        <v>40071</v>
      </c>
      <c r="F55" s="191"/>
      <c r="G55" s="192"/>
      <c r="H55" s="23">
        <v>1.1639999999999999</v>
      </c>
      <c r="I55" s="208">
        <v>1.1459999999999999</v>
      </c>
      <c r="J55" s="208">
        <v>1.167</v>
      </c>
      <c r="K55" s="209" t="s">
        <v>86</v>
      </c>
      <c r="M55" s="195" t="e">
        <f>+(#REF!-I55)/I55</f>
        <v>#REF!</v>
      </c>
      <c r="O55" s="15">
        <f t="shared" si="0"/>
        <v>1.8324607329843045E-2</v>
      </c>
      <c r="P55" s="15"/>
      <c r="Q55" s="198">
        <v>2130427</v>
      </c>
    </row>
    <row r="56" spans="1:17" s="1" customFormat="1" ht="17.25" customHeight="1" thickTop="1">
      <c r="A56" s="3"/>
      <c r="B56" s="137">
        <f t="shared" si="5"/>
        <v>45</v>
      </c>
      <c r="C56" s="159" t="s">
        <v>87</v>
      </c>
      <c r="D56" s="183" t="s">
        <v>24</v>
      </c>
      <c r="E56" s="210">
        <v>42087</v>
      </c>
      <c r="F56" s="191"/>
      <c r="G56" s="192"/>
      <c r="H56" s="181">
        <v>1.226</v>
      </c>
      <c r="I56" s="208">
        <v>1.258</v>
      </c>
      <c r="J56" s="208">
        <v>1.2589999999999999</v>
      </c>
      <c r="K56" s="209"/>
      <c r="M56" s="211">
        <f t="shared" ref="M56:M63" si="7">+(J56-I56)/I56</f>
        <v>7.9491255961835442E-4</v>
      </c>
      <c r="O56" s="15">
        <f t="shared" si="0"/>
        <v>7.9491255961835442E-4</v>
      </c>
      <c r="P56" s="15"/>
      <c r="Q56" s="198">
        <v>766125</v>
      </c>
    </row>
    <row r="57" spans="1:17" s="1" customFormat="1" ht="16.5" customHeight="1">
      <c r="A57" s="3"/>
      <c r="B57" s="137">
        <f t="shared" si="5"/>
        <v>46</v>
      </c>
      <c r="C57" s="199" t="s">
        <v>88</v>
      </c>
      <c r="D57" s="183" t="s">
        <v>24</v>
      </c>
      <c r="E57" s="210">
        <v>42087</v>
      </c>
      <c r="F57" s="191"/>
      <c r="G57" s="192"/>
      <c r="H57" s="48">
        <v>1.1659999999999999</v>
      </c>
      <c r="I57" s="181">
        <v>1.1659999999999999</v>
      </c>
      <c r="J57" s="181">
        <v>1.1739999999999999</v>
      </c>
      <c r="K57" s="209"/>
      <c r="M57" s="211">
        <f t="shared" si="7"/>
        <v>6.8610634648370566E-3</v>
      </c>
      <c r="O57" s="15">
        <f t="shared" si="0"/>
        <v>6.8610634648370566E-3</v>
      </c>
      <c r="P57" s="15"/>
      <c r="Q57" s="198">
        <v>686564</v>
      </c>
    </row>
    <row r="58" spans="1:17" s="1" customFormat="1" ht="16.5" customHeight="1">
      <c r="A58" s="3"/>
      <c r="B58" s="137">
        <f t="shared" si="5"/>
        <v>47</v>
      </c>
      <c r="C58" s="159" t="s">
        <v>89</v>
      </c>
      <c r="D58" s="183" t="s">
        <v>24</v>
      </c>
      <c r="E58" s="210">
        <v>42087</v>
      </c>
      <c r="F58" s="191"/>
      <c r="G58" s="212"/>
      <c r="H58" s="181">
        <v>1.137</v>
      </c>
      <c r="I58" s="48">
        <v>1.1240000000000001</v>
      </c>
      <c r="J58" s="48">
        <v>1.133</v>
      </c>
      <c r="K58" s="209"/>
      <c r="M58" s="211">
        <f t="shared" si="7"/>
        <v>8.0071174377223282E-3</v>
      </c>
      <c r="O58" s="15">
        <f t="shared" si="0"/>
        <v>8.0071174377223282E-3</v>
      </c>
      <c r="P58" s="15"/>
      <c r="Q58" s="198">
        <v>658968</v>
      </c>
    </row>
    <row r="59" spans="1:17" s="1" customFormat="1" ht="16.5" customHeight="1">
      <c r="A59" s="3"/>
      <c r="B59" s="137">
        <f t="shared" si="5"/>
        <v>48</v>
      </c>
      <c r="C59" s="213" t="s">
        <v>90</v>
      </c>
      <c r="D59" s="183" t="s">
        <v>20</v>
      </c>
      <c r="E59" s="214">
        <v>42317</v>
      </c>
      <c r="F59" s="191"/>
      <c r="G59" s="215"/>
      <c r="H59" s="89">
        <v>118.999</v>
      </c>
      <c r="I59" s="89">
        <v>110.91200000000001</v>
      </c>
      <c r="J59" s="89">
        <v>112.166</v>
      </c>
      <c r="K59" s="209"/>
      <c r="M59" s="211">
        <f t="shared" si="7"/>
        <v>1.1306260819388259E-2</v>
      </c>
      <c r="O59" s="15">
        <f t="shared" si="0"/>
        <v>1.1306260819388259E-2</v>
      </c>
      <c r="P59" s="15"/>
      <c r="Q59" s="198">
        <v>15790655</v>
      </c>
    </row>
    <row r="60" spans="1:17" s="1" customFormat="1" ht="16.5" customHeight="1">
      <c r="A60" s="3"/>
      <c r="B60" s="137">
        <f t="shared" si="5"/>
        <v>49</v>
      </c>
      <c r="C60" s="216" t="s">
        <v>91</v>
      </c>
      <c r="D60" s="217" t="s">
        <v>35</v>
      </c>
      <c r="E60" s="218">
        <v>39503</v>
      </c>
      <c r="F60" s="219"/>
      <c r="G60" s="220"/>
      <c r="H60" s="48">
        <v>131.708</v>
      </c>
      <c r="I60" s="221">
        <v>130.51499999999999</v>
      </c>
      <c r="J60" s="221">
        <v>131.20500000000001</v>
      </c>
      <c r="K60" s="209"/>
      <c r="M60" s="211">
        <f t="shared" si="7"/>
        <v>5.2867486495807086E-3</v>
      </c>
      <c r="O60" s="15">
        <f t="shared" si="0"/>
        <v>5.2867486495807086E-3</v>
      </c>
      <c r="P60" s="15"/>
      <c r="Q60" s="198">
        <v>102487</v>
      </c>
    </row>
    <row r="61" spans="1:17" s="1" customFormat="1" ht="16.5" customHeight="1">
      <c r="A61" s="3"/>
      <c r="B61" s="137">
        <f t="shared" si="5"/>
        <v>50</v>
      </c>
      <c r="C61" s="216" t="s">
        <v>92</v>
      </c>
      <c r="D61" s="217" t="s">
        <v>93</v>
      </c>
      <c r="E61" s="222">
        <v>42842</v>
      </c>
      <c r="F61" s="179"/>
      <c r="G61" s="223"/>
      <c r="H61" s="23">
        <v>1133.3009999999999</v>
      </c>
      <c r="I61" s="23">
        <v>1085.248</v>
      </c>
      <c r="J61" s="23">
        <v>1104.02</v>
      </c>
      <c r="K61" s="209"/>
      <c r="M61" s="211" t="e">
        <f>+(I61-#REF!)/#REF!</f>
        <v>#REF!</v>
      </c>
      <c r="O61" s="15">
        <f t="shared" si="0"/>
        <v>1.729742879046995E-2</v>
      </c>
      <c r="P61" s="15"/>
      <c r="Q61" s="198">
        <v>5399518</v>
      </c>
    </row>
    <row r="62" spans="1:17" s="1" customFormat="1" ht="16.5" customHeight="1">
      <c r="A62" s="3"/>
      <c r="B62" s="137">
        <f t="shared" si="5"/>
        <v>51</v>
      </c>
      <c r="C62" s="224" t="s">
        <v>94</v>
      </c>
      <c r="D62" s="225" t="s">
        <v>20</v>
      </c>
      <c r="E62" s="226">
        <v>42874</v>
      </c>
      <c r="F62" s="227"/>
      <c r="G62" s="223"/>
      <c r="H62" s="48">
        <v>11.951000000000001</v>
      </c>
      <c r="I62" s="228">
        <v>12.313000000000001</v>
      </c>
      <c r="J62" s="228">
        <v>12.579000000000001</v>
      </c>
      <c r="K62" s="209"/>
      <c r="M62" s="211">
        <f t="shared" ref="M62" si="8">+(J62-I62)/I62</f>
        <v>2.1603183627060828E-2</v>
      </c>
      <c r="O62" s="15">
        <f t="shared" si="0"/>
        <v>2.1603183627060828E-2</v>
      </c>
      <c r="P62" s="15"/>
      <c r="Q62" s="198">
        <v>6192757</v>
      </c>
    </row>
    <row r="63" spans="1:17" s="1" customFormat="1" ht="16.5" customHeight="1" thickBot="1">
      <c r="A63" s="3"/>
      <c r="B63" s="137">
        <f t="shared" si="5"/>
        <v>52</v>
      </c>
      <c r="C63" s="229" t="s">
        <v>95</v>
      </c>
      <c r="D63" s="230" t="s">
        <v>12</v>
      </c>
      <c r="E63" s="231">
        <v>43045</v>
      </c>
      <c r="F63" s="232"/>
      <c r="G63" s="233"/>
      <c r="H63" s="234">
        <v>10.127000000000001</v>
      </c>
      <c r="I63" s="235">
        <v>9.4629999999999992</v>
      </c>
      <c r="J63" s="235">
        <v>9.6679999999999993</v>
      </c>
      <c r="K63" s="236"/>
      <c r="L63" s="237"/>
      <c r="M63" s="238">
        <f t="shared" si="7"/>
        <v>2.1663320300116251E-2</v>
      </c>
      <c r="N63" s="237"/>
      <c r="O63" s="15">
        <f t="shared" si="0"/>
        <v>2.1663320300116251E-2</v>
      </c>
      <c r="P63" s="15"/>
      <c r="Q63" s="198">
        <v>24226799</v>
      </c>
    </row>
    <row r="64" spans="1:17" s="1" customFormat="1" ht="16.5" customHeight="1" thickTop="1" thickBot="1">
      <c r="A64" s="3"/>
      <c r="B64" s="464" t="s">
        <v>96</v>
      </c>
      <c r="C64" s="465"/>
      <c r="D64" s="465"/>
      <c r="E64" s="465"/>
      <c r="F64" s="465"/>
      <c r="G64" s="465"/>
      <c r="H64" s="465"/>
      <c r="I64" s="465"/>
      <c r="J64" s="451"/>
      <c r="K64" s="209"/>
      <c r="M64" s="211"/>
      <c r="O64" s="15" t="e">
        <f t="shared" si="0"/>
        <v>#DIV/0!</v>
      </c>
      <c r="P64" s="15"/>
      <c r="Q64" s="198"/>
    </row>
    <row r="65" spans="1:17" s="1" customFormat="1" ht="16.5" customHeight="1" thickTop="1" thickBot="1">
      <c r="A65" s="3"/>
      <c r="B65" s="239">
        <v>53</v>
      </c>
      <c r="C65" s="240" t="s">
        <v>97</v>
      </c>
      <c r="D65" s="241" t="s">
        <v>14</v>
      </c>
      <c r="E65" s="242">
        <v>36626</v>
      </c>
      <c r="F65" s="243"/>
      <c r="G65" s="244"/>
      <c r="H65" s="245">
        <v>93.956000000000003</v>
      </c>
      <c r="I65" s="246">
        <v>83.052000000000007</v>
      </c>
      <c r="J65" s="246">
        <v>83.570999999999998</v>
      </c>
      <c r="K65" s="13"/>
      <c r="L65" s="13"/>
      <c r="M65" s="14"/>
      <c r="N65" s="13"/>
      <c r="O65" s="15">
        <f t="shared" si="0"/>
        <v>6.2490969513075085E-3</v>
      </c>
      <c r="P65" s="15"/>
      <c r="Q65" s="198">
        <v>1219718</v>
      </c>
    </row>
    <row r="66" spans="1:17" s="1" customFormat="1" ht="13.5" customHeight="1" thickTop="1" thickBot="1">
      <c r="A66" s="3"/>
      <c r="B66" s="468" t="s">
        <v>98</v>
      </c>
      <c r="C66" s="469"/>
      <c r="D66" s="469"/>
      <c r="E66" s="469"/>
      <c r="F66" s="469"/>
      <c r="G66" s="469"/>
      <c r="H66" s="469"/>
      <c r="I66" s="469"/>
      <c r="J66" s="470"/>
      <c r="M66" s="2"/>
      <c r="O66" s="15" t="e">
        <f t="shared" si="0"/>
        <v>#DIV/0!</v>
      </c>
      <c r="P66" s="15"/>
    </row>
    <row r="67" spans="1:17" s="1" customFormat="1" ht="14.25" customHeight="1" thickTop="1" thickBot="1">
      <c r="A67" s="3"/>
      <c r="B67" s="471" t="s">
        <v>0</v>
      </c>
      <c r="C67" s="472"/>
      <c r="D67" s="477" t="s">
        <v>1</v>
      </c>
      <c r="E67" s="480" t="s">
        <v>2</v>
      </c>
      <c r="F67" s="483" t="s">
        <v>99</v>
      </c>
      <c r="G67" s="484"/>
      <c r="H67" s="485" t="s">
        <v>3</v>
      </c>
      <c r="I67" s="488" t="s">
        <v>4</v>
      </c>
      <c r="J67" s="457" t="s">
        <v>5</v>
      </c>
      <c r="O67" s="15" t="e">
        <f t="shared" si="0"/>
        <v>#VALUE!</v>
      </c>
      <c r="P67" s="15"/>
    </row>
    <row r="68" spans="1:17" s="1" customFormat="1" ht="13.5" customHeight="1">
      <c r="A68" s="3"/>
      <c r="B68" s="473"/>
      <c r="C68" s="474"/>
      <c r="D68" s="478"/>
      <c r="E68" s="481"/>
      <c r="F68" s="460" t="s">
        <v>100</v>
      </c>
      <c r="G68" s="460" t="s">
        <v>101</v>
      </c>
      <c r="H68" s="486"/>
      <c r="I68" s="489"/>
      <c r="J68" s="458"/>
      <c r="O68" s="15" t="e">
        <f t="shared" si="0"/>
        <v>#DIV/0!</v>
      </c>
      <c r="P68" s="15"/>
    </row>
    <row r="69" spans="1:17" s="1" customFormat="1" ht="16.5" customHeight="1" thickBot="1">
      <c r="A69" s="3"/>
      <c r="B69" s="475"/>
      <c r="C69" s="476"/>
      <c r="D69" s="479"/>
      <c r="E69" s="482"/>
      <c r="F69" s="461"/>
      <c r="G69" s="461"/>
      <c r="H69" s="487"/>
      <c r="I69" s="490"/>
      <c r="J69" s="459"/>
      <c r="O69" s="15" t="e">
        <f t="shared" si="0"/>
        <v>#DIV/0!</v>
      </c>
      <c r="P69" s="15"/>
    </row>
    <row r="70" spans="1:17" s="1" customFormat="1" ht="12" customHeight="1" thickTop="1" thickBot="1">
      <c r="A70" s="3"/>
      <c r="B70" s="462" t="s">
        <v>102</v>
      </c>
      <c r="C70" s="455"/>
      <c r="D70" s="455"/>
      <c r="E70" s="455"/>
      <c r="F70" s="455"/>
      <c r="G70" s="455"/>
      <c r="H70" s="455"/>
      <c r="I70" s="455"/>
      <c r="J70" s="456"/>
      <c r="O70" s="15" t="e">
        <f t="shared" si="0"/>
        <v>#DIV/0!</v>
      </c>
      <c r="P70" s="15"/>
    </row>
    <row r="71" spans="1:17" s="1" customFormat="1" ht="17.25" customHeight="1" thickTop="1" thickBot="1">
      <c r="A71" s="3"/>
      <c r="B71" s="248">
        <v>54</v>
      </c>
      <c r="C71" s="249" t="s">
        <v>103</v>
      </c>
      <c r="D71" s="183" t="s">
        <v>31</v>
      </c>
      <c r="E71" s="250">
        <v>36831</v>
      </c>
      <c r="F71" s="251">
        <v>43942</v>
      </c>
      <c r="G71" s="252">
        <v>5.2709999999999999</v>
      </c>
      <c r="H71" s="253">
        <v>109.69499999999999</v>
      </c>
      <c r="I71" s="253">
        <v>107.43600000000001</v>
      </c>
      <c r="J71" s="253">
        <v>107.45</v>
      </c>
      <c r="K71" s="13"/>
      <c r="L71" s="14"/>
      <c r="M71" s="13"/>
      <c r="N71" s="254"/>
      <c r="O71" s="15">
        <f t="shared" ref="O71:O134" si="9">+(J71-I71)/I71</f>
        <v>1.3031013812870725E-4</v>
      </c>
      <c r="P71" s="15"/>
      <c r="Q71" s="198">
        <v>70199625</v>
      </c>
    </row>
    <row r="72" spans="1:17" s="1" customFormat="1" ht="16.5" customHeight="1" thickTop="1" thickBot="1">
      <c r="A72" s="3"/>
      <c r="B72" s="255">
        <f>B71+1</f>
        <v>55</v>
      </c>
      <c r="C72" s="256" t="s">
        <v>104</v>
      </c>
      <c r="D72" s="257" t="s">
        <v>24</v>
      </c>
      <c r="E72" s="250">
        <v>101.60599999999999</v>
      </c>
      <c r="F72" s="250">
        <v>43980</v>
      </c>
      <c r="G72" s="258">
        <v>5.8380000000000001</v>
      </c>
      <c r="H72" s="246">
        <v>102.952</v>
      </c>
      <c r="I72" s="246">
        <v>99.295000000000002</v>
      </c>
      <c r="J72" s="246">
        <v>99.305000000000007</v>
      </c>
      <c r="K72" s="13"/>
      <c r="L72" s="14"/>
      <c r="M72" s="13"/>
      <c r="N72" s="259"/>
      <c r="O72" s="15">
        <f t="shared" si="9"/>
        <v>1.0071000553910183E-4</v>
      </c>
      <c r="P72" s="15"/>
      <c r="Q72" s="198">
        <v>69116312</v>
      </c>
    </row>
    <row r="73" spans="1:17" s="1" customFormat="1" ht="16.5" customHeight="1" thickTop="1" thickBot="1">
      <c r="A73" s="3"/>
      <c r="B73" s="255">
        <f t="shared" ref="B73:B91" si="10">B72+1</f>
        <v>56</v>
      </c>
      <c r="C73" s="260" t="s">
        <v>105</v>
      </c>
      <c r="D73" s="257" t="s">
        <v>24</v>
      </c>
      <c r="E73" s="250">
        <v>38847</v>
      </c>
      <c r="F73" s="250">
        <v>43980</v>
      </c>
      <c r="G73" s="258">
        <v>3.9489999999999998</v>
      </c>
      <c r="H73" s="246">
        <v>106.235</v>
      </c>
      <c r="I73" s="246">
        <v>105.714</v>
      </c>
      <c r="J73" s="246">
        <v>105.729</v>
      </c>
      <c r="K73" s="13"/>
      <c r="L73" s="14"/>
      <c r="M73" s="13"/>
      <c r="N73" s="259"/>
      <c r="O73" s="15">
        <f t="shared" si="9"/>
        <v>1.4189227538453344E-4</v>
      </c>
      <c r="P73" s="15"/>
      <c r="Q73" s="198">
        <v>49643718</v>
      </c>
    </row>
    <row r="74" spans="1:17" s="1" customFormat="1" ht="16.5" customHeight="1" thickTop="1" thickBot="1">
      <c r="A74" s="3"/>
      <c r="B74" s="255">
        <f t="shared" si="10"/>
        <v>57</v>
      </c>
      <c r="C74" s="261" t="s">
        <v>106</v>
      </c>
      <c r="D74" s="257" t="s">
        <v>107</v>
      </c>
      <c r="E74" s="250">
        <v>36831</v>
      </c>
      <c r="F74" s="250">
        <v>43969</v>
      </c>
      <c r="G74" s="258">
        <v>5.4980000000000002</v>
      </c>
      <c r="H74" s="246">
        <v>104.788</v>
      </c>
      <c r="I74" s="246">
        <v>102.88200000000001</v>
      </c>
      <c r="J74" s="246">
        <v>102.898</v>
      </c>
      <c r="K74" s="13"/>
      <c r="L74" s="14"/>
      <c r="M74" s="13"/>
      <c r="N74" s="262"/>
      <c r="O74" s="15">
        <f t="shared" si="9"/>
        <v>1.5551797204555834E-4</v>
      </c>
      <c r="P74" s="15"/>
      <c r="Q74" s="198">
        <v>134295438</v>
      </c>
    </row>
    <row r="75" spans="1:17" s="1" customFormat="1" ht="16.5" customHeight="1" thickTop="1" thickBot="1">
      <c r="A75" s="3"/>
      <c r="B75" s="255">
        <f t="shared" si="10"/>
        <v>58</v>
      </c>
      <c r="C75" s="260" t="s">
        <v>108</v>
      </c>
      <c r="D75" s="257" t="s">
        <v>109</v>
      </c>
      <c r="E75" s="250">
        <v>39209</v>
      </c>
      <c r="F75" s="250">
        <v>43980</v>
      </c>
      <c r="G75" s="258">
        <v>6.5570000000000004</v>
      </c>
      <c r="H75" s="246">
        <v>106.654</v>
      </c>
      <c r="I75" s="246">
        <v>104.43300000000001</v>
      </c>
      <c r="J75" s="246">
        <v>104.453</v>
      </c>
      <c r="K75" s="13"/>
      <c r="L75" s="14"/>
      <c r="M75" s="13"/>
      <c r="N75" s="57"/>
      <c r="O75" s="15">
        <f t="shared" si="9"/>
        <v>1.9151034634642326E-4</v>
      </c>
      <c r="P75" s="15"/>
      <c r="Q75" s="198">
        <v>115129839</v>
      </c>
    </row>
    <row r="76" spans="1:17" s="1" customFormat="1" ht="17.25" customHeight="1" thickTop="1" thickBot="1">
      <c r="A76" s="3"/>
      <c r="B76" s="255">
        <f t="shared" si="10"/>
        <v>59</v>
      </c>
      <c r="C76" s="260" t="s">
        <v>110</v>
      </c>
      <c r="D76" s="263" t="s">
        <v>55</v>
      </c>
      <c r="E76" s="250">
        <v>37865</v>
      </c>
      <c r="F76" s="250">
        <v>43980</v>
      </c>
      <c r="G76" s="258">
        <v>4.9260000000000002</v>
      </c>
      <c r="H76" s="246">
        <v>108.65</v>
      </c>
      <c r="I76" s="246">
        <v>107.431</v>
      </c>
      <c r="J76" s="246">
        <v>107.44799999999999</v>
      </c>
      <c r="K76" s="13"/>
      <c r="L76" s="14"/>
      <c r="M76" s="13"/>
      <c r="N76" s="43"/>
      <c r="O76" s="15">
        <f t="shared" si="9"/>
        <v>1.5824110359203495E-4</v>
      </c>
      <c r="P76" s="15"/>
      <c r="Q76" s="198">
        <v>55212944</v>
      </c>
    </row>
    <row r="77" spans="1:17" s="1" customFormat="1" ht="16.5" customHeight="1" thickTop="1" thickBot="1">
      <c r="A77" s="3"/>
      <c r="B77" s="255">
        <f t="shared" si="10"/>
        <v>60</v>
      </c>
      <c r="C77" s="256" t="s">
        <v>111</v>
      </c>
      <c r="D77" s="257" t="s">
        <v>41</v>
      </c>
      <c r="E77" s="250">
        <v>35436</v>
      </c>
      <c r="F77" s="250">
        <v>43980</v>
      </c>
      <c r="G77" s="258">
        <v>5.5039999999999996</v>
      </c>
      <c r="H77" s="246">
        <v>106.238</v>
      </c>
      <c r="I77" s="246">
        <v>104.21299999999999</v>
      </c>
      <c r="J77" s="246">
        <v>104.227</v>
      </c>
      <c r="K77" s="13"/>
      <c r="L77" s="14"/>
      <c r="M77" s="13"/>
      <c r="N77" s="57"/>
      <c r="O77" s="15">
        <f t="shared" si="9"/>
        <v>1.3434024545891593E-4</v>
      </c>
      <c r="P77" s="15"/>
      <c r="Q77" s="198">
        <v>304307990</v>
      </c>
    </row>
    <row r="78" spans="1:17" s="1" customFormat="1" ht="16.5" customHeight="1" thickTop="1" thickBot="1">
      <c r="A78" s="3"/>
      <c r="B78" s="255">
        <f t="shared" si="10"/>
        <v>61</v>
      </c>
      <c r="C78" s="256" t="s">
        <v>112</v>
      </c>
      <c r="D78" s="257" t="s">
        <v>12</v>
      </c>
      <c r="E78" s="250">
        <v>35464</v>
      </c>
      <c r="F78" s="250">
        <v>43945</v>
      </c>
      <c r="G78" s="258">
        <v>5.0330000000000004</v>
      </c>
      <c r="H78" s="246">
        <v>103.34099999999999</v>
      </c>
      <c r="I78" s="246">
        <v>101.464</v>
      </c>
      <c r="J78" s="246">
        <v>101.479</v>
      </c>
      <c r="K78" s="13"/>
      <c r="L78" s="14"/>
      <c r="M78" s="13"/>
      <c r="N78" s="254"/>
      <c r="O78" s="15">
        <f t="shared" si="9"/>
        <v>1.4783568556335811E-4</v>
      </c>
      <c r="P78" s="15"/>
      <c r="Q78" s="198">
        <v>164158915</v>
      </c>
    </row>
    <row r="79" spans="1:17" s="1" customFormat="1" ht="15" customHeight="1" thickTop="1" thickBot="1">
      <c r="A79" s="3"/>
      <c r="B79" s="255">
        <f t="shared" si="10"/>
        <v>62</v>
      </c>
      <c r="C79" s="256" t="s">
        <v>113</v>
      </c>
      <c r="D79" s="257" t="s">
        <v>35</v>
      </c>
      <c r="E79" s="250">
        <v>37207</v>
      </c>
      <c r="F79" s="250">
        <v>43980</v>
      </c>
      <c r="G79" s="258">
        <v>3.1190000000000002</v>
      </c>
      <c r="H79" s="246">
        <v>103.51</v>
      </c>
      <c r="I79" s="246">
        <v>102.249</v>
      </c>
      <c r="J79" s="246">
        <v>102.25700000000001</v>
      </c>
      <c r="K79" s="13"/>
      <c r="L79" s="14"/>
      <c r="M79" s="13"/>
      <c r="N79" s="254"/>
      <c r="O79" s="15">
        <f t="shared" si="9"/>
        <v>7.8240373989083296E-5</v>
      </c>
      <c r="P79" s="15"/>
      <c r="Q79" s="198">
        <v>2276397</v>
      </c>
    </row>
    <row r="80" spans="1:17" s="1" customFormat="1" ht="16.5" customHeight="1" thickTop="1" thickBot="1">
      <c r="A80" s="3"/>
      <c r="B80" s="255">
        <f t="shared" si="10"/>
        <v>63</v>
      </c>
      <c r="C80" s="256" t="s">
        <v>114</v>
      </c>
      <c r="D80" s="257" t="s">
        <v>115</v>
      </c>
      <c r="E80" s="250">
        <v>37242</v>
      </c>
      <c r="F80" s="250">
        <v>43927</v>
      </c>
      <c r="G80" s="258">
        <v>6.19</v>
      </c>
      <c r="H80" s="246">
        <v>107.33799999999999</v>
      </c>
      <c r="I80" s="246">
        <v>105.077</v>
      </c>
      <c r="J80" s="246">
        <v>105.09099999999999</v>
      </c>
      <c r="K80" s="13"/>
      <c r="L80" s="14"/>
      <c r="M80" s="13"/>
      <c r="N80" s="36"/>
      <c r="O80" s="15">
        <f t="shared" si="9"/>
        <v>1.3323562720667505E-4</v>
      </c>
      <c r="P80" s="15"/>
      <c r="Q80" s="264">
        <v>23321234</v>
      </c>
    </row>
    <row r="81" spans="1:17" s="1" customFormat="1" ht="17.25" customHeight="1" thickTop="1" thickBot="1">
      <c r="A81" s="3"/>
      <c r="B81" s="255">
        <f t="shared" si="10"/>
        <v>64</v>
      </c>
      <c r="C81" s="260" t="s">
        <v>116</v>
      </c>
      <c r="D81" s="257" t="s">
        <v>117</v>
      </c>
      <c r="E81" s="250">
        <v>36075</v>
      </c>
      <c r="F81" s="250">
        <v>43980</v>
      </c>
      <c r="G81" s="258">
        <v>6.6070000000000002</v>
      </c>
      <c r="H81" s="246">
        <v>109.277</v>
      </c>
      <c r="I81" s="246">
        <v>106.937</v>
      </c>
      <c r="J81" s="246">
        <v>106.955</v>
      </c>
      <c r="K81" s="13"/>
      <c r="L81" s="14"/>
      <c r="M81" s="13"/>
      <c r="N81" s="43"/>
      <c r="O81" s="15">
        <f t="shared" si="9"/>
        <v>1.68323405369523E-4</v>
      </c>
      <c r="P81" s="15"/>
      <c r="Q81" s="198">
        <v>67845156</v>
      </c>
    </row>
    <row r="82" spans="1:17" s="1" customFormat="1" ht="16.5" customHeight="1" thickTop="1" thickBot="1">
      <c r="A82" s="3"/>
      <c r="B82" s="255">
        <f t="shared" si="10"/>
        <v>65</v>
      </c>
      <c r="C82" s="260" t="s">
        <v>118</v>
      </c>
      <c r="D82" s="257" t="s">
        <v>20</v>
      </c>
      <c r="E82" s="250">
        <v>37396</v>
      </c>
      <c r="F82" s="250">
        <v>43980</v>
      </c>
      <c r="G82" s="258">
        <v>4.3250000000000002</v>
      </c>
      <c r="H82" s="246">
        <v>105.949</v>
      </c>
      <c r="I82" s="246">
        <v>104.129</v>
      </c>
      <c r="J82" s="246">
        <v>104.14100000000001</v>
      </c>
      <c r="K82" s="5"/>
      <c r="L82" s="265"/>
      <c r="M82" s="5"/>
      <c r="N82" s="266"/>
      <c r="O82" s="15">
        <f t="shared" si="9"/>
        <v>1.1524167138837839E-4</v>
      </c>
      <c r="P82" s="15"/>
      <c r="Q82" s="198">
        <v>98114975</v>
      </c>
    </row>
    <row r="83" spans="1:17" ht="16.5" customHeight="1" thickTop="1" thickBot="1">
      <c r="B83" s="255">
        <f t="shared" si="10"/>
        <v>66</v>
      </c>
      <c r="C83" s="260" t="s">
        <v>119</v>
      </c>
      <c r="D83" s="257" t="s">
        <v>58</v>
      </c>
      <c r="E83" s="184">
        <v>40211</v>
      </c>
      <c r="F83" s="267">
        <v>43981</v>
      </c>
      <c r="G83" s="268">
        <v>3.8940000000000001</v>
      </c>
      <c r="H83" s="246">
        <v>104.849</v>
      </c>
      <c r="I83" s="246">
        <v>103.408</v>
      </c>
      <c r="J83" s="246">
        <v>103.41800000000001</v>
      </c>
      <c r="K83" s="13"/>
      <c r="L83" s="14"/>
      <c r="M83" s="13"/>
      <c r="N83" s="57"/>
      <c r="O83" s="15">
        <f t="shared" si="9"/>
        <v>9.6704316880755022E-5</v>
      </c>
      <c r="P83" s="15"/>
      <c r="Q83" s="16">
        <v>13907716</v>
      </c>
    </row>
    <row r="84" spans="1:17" ht="16.5" customHeight="1" thickTop="1" thickBot="1">
      <c r="B84" s="255">
        <f t="shared" si="10"/>
        <v>67</v>
      </c>
      <c r="C84" s="256" t="s">
        <v>120</v>
      </c>
      <c r="D84" s="269" t="s">
        <v>121</v>
      </c>
      <c r="E84" s="250">
        <v>33910</v>
      </c>
      <c r="F84" s="250">
        <v>43994</v>
      </c>
      <c r="G84" s="258">
        <v>5.1539999999999999</v>
      </c>
      <c r="H84" s="246">
        <v>104.91</v>
      </c>
      <c r="I84" s="246">
        <v>103.059</v>
      </c>
      <c r="J84" s="246">
        <v>103.07299999999999</v>
      </c>
      <c r="K84" s="13"/>
      <c r="L84" s="14"/>
      <c r="M84" s="13"/>
      <c r="N84" s="164"/>
      <c r="O84" s="15">
        <f t="shared" si="9"/>
        <v>1.3584451624793365E-4</v>
      </c>
      <c r="P84" s="15"/>
      <c r="Q84" s="16">
        <v>509250427</v>
      </c>
    </row>
    <row r="85" spans="1:17" ht="14.25" customHeight="1" thickTop="1" thickBot="1">
      <c r="B85" s="255">
        <f t="shared" si="10"/>
        <v>68</v>
      </c>
      <c r="C85" s="260" t="s">
        <v>122</v>
      </c>
      <c r="D85" s="270" t="s">
        <v>123</v>
      </c>
      <c r="E85" s="250">
        <v>36815</v>
      </c>
      <c r="F85" s="250">
        <v>43980</v>
      </c>
      <c r="G85" s="258">
        <v>4.6020000000000003</v>
      </c>
      <c r="H85" s="246">
        <v>105.102</v>
      </c>
      <c r="I85" s="246">
        <v>103.048</v>
      </c>
      <c r="J85" s="246">
        <v>103.059</v>
      </c>
      <c r="K85" s="13"/>
      <c r="L85" s="14"/>
      <c r="M85" s="13"/>
      <c r="N85" s="43"/>
      <c r="O85" s="15">
        <f t="shared" si="9"/>
        <v>1.0674637062335689E-4</v>
      </c>
      <c r="P85" s="15"/>
      <c r="Q85" s="16">
        <v>6761587</v>
      </c>
    </row>
    <row r="86" spans="1:17" s="73" customFormat="1" ht="16.5" customHeight="1" thickTop="1" thickBot="1">
      <c r="A86" s="271"/>
      <c r="B86" s="255">
        <f t="shared" si="10"/>
        <v>69</v>
      </c>
      <c r="C86" s="272" t="s">
        <v>124</v>
      </c>
      <c r="D86" s="257" t="s">
        <v>26</v>
      </c>
      <c r="E86" s="273">
        <v>35744</v>
      </c>
      <c r="F86" s="250">
        <v>43980</v>
      </c>
      <c r="G86" s="258">
        <v>5.87</v>
      </c>
      <c r="H86" s="246">
        <v>104.538</v>
      </c>
      <c r="I86" s="246">
        <v>102.229</v>
      </c>
      <c r="J86" s="246">
        <v>102.245</v>
      </c>
      <c r="K86" s="13"/>
      <c r="L86" s="14"/>
      <c r="M86" s="13"/>
      <c r="N86" s="164"/>
      <c r="O86" s="15">
        <f t="shared" si="9"/>
        <v>1.5651136174671905E-4</v>
      </c>
      <c r="P86" s="15"/>
      <c r="Q86" s="274">
        <v>92459590</v>
      </c>
    </row>
    <row r="87" spans="1:17" ht="16.5" customHeight="1" thickTop="1" thickBot="1">
      <c r="B87" s="255">
        <f t="shared" si="10"/>
        <v>70</v>
      </c>
      <c r="C87" s="275" t="s">
        <v>125</v>
      </c>
      <c r="D87" s="183" t="s">
        <v>71</v>
      </c>
      <c r="E87" s="250">
        <v>39604</v>
      </c>
      <c r="F87" s="267">
        <v>43981</v>
      </c>
      <c r="G87" s="252">
        <v>3.8159999999999998</v>
      </c>
      <c r="H87" s="276">
        <v>106.5</v>
      </c>
      <c r="I87" s="276">
        <v>105.34099999999999</v>
      </c>
      <c r="J87" s="276">
        <v>105.354</v>
      </c>
      <c r="K87" s="13"/>
      <c r="L87" s="14"/>
      <c r="M87" s="13"/>
      <c r="N87" s="57"/>
      <c r="O87" s="15">
        <f t="shared" si="9"/>
        <v>1.2340873923738364E-4</v>
      </c>
      <c r="P87" s="15"/>
      <c r="Q87" s="16">
        <v>2093001</v>
      </c>
    </row>
    <row r="88" spans="1:17" ht="16.5" customHeight="1" thickTop="1" thickBot="1">
      <c r="B88" s="255">
        <f t="shared" si="10"/>
        <v>71</v>
      </c>
      <c r="C88" s="256" t="s">
        <v>126</v>
      </c>
      <c r="D88" s="183" t="s">
        <v>16</v>
      </c>
      <c r="E88" s="250">
        <v>35481</v>
      </c>
      <c r="F88" s="250">
        <v>43969</v>
      </c>
      <c r="G88" s="258">
        <v>5.93</v>
      </c>
      <c r="H88" s="246">
        <v>104.751</v>
      </c>
      <c r="I88" s="246">
        <v>102.408</v>
      </c>
      <c r="J88" s="246">
        <v>102.422</v>
      </c>
      <c r="K88" s="13"/>
      <c r="L88" s="14"/>
      <c r="M88" s="13"/>
      <c r="N88" s="43"/>
      <c r="O88" s="15">
        <f t="shared" si="9"/>
        <v>1.3670806968201502E-4</v>
      </c>
      <c r="P88" s="15"/>
      <c r="Q88" s="37">
        <v>238396418</v>
      </c>
    </row>
    <row r="89" spans="1:17" ht="16.5" customHeight="1" thickTop="1" thickBot="1">
      <c r="B89" s="255">
        <f t="shared" si="10"/>
        <v>72</v>
      </c>
      <c r="C89" s="260" t="s">
        <v>127</v>
      </c>
      <c r="D89" s="257" t="s">
        <v>37</v>
      </c>
      <c r="E89" s="250">
        <v>39706</v>
      </c>
      <c r="F89" s="267">
        <v>43980</v>
      </c>
      <c r="G89" s="258">
        <v>5.4509999999999996</v>
      </c>
      <c r="H89" s="246">
        <v>104.017</v>
      </c>
      <c r="I89" s="246">
        <v>101.97</v>
      </c>
      <c r="J89" s="246">
        <v>101.98099999999999</v>
      </c>
      <c r="K89" s="13"/>
      <c r="L89" s="14"/>
      <c r="M89" s="13"/>
      <c r="N89" s="43"/>
      <c r="O89" s="15">
        <f t="shared" si="9"/>
        <v>1.0787486515637619E-4</v>
      </c>
      <c r="P89" s="15"/>
      <c r="Q89" s="37">
        <v>6546711</v>
      </c>
    </row>
    <row r="90" spans="1:17" ht="16.5" customHeight="1" thickTop="1" thickBot="1">
      <c r="B90" s="255">
        <f t="shared" si="10"/>
        <v>73</v>
      </c>
      <c r="C90" s="277" t="s">
        <v>128</v>
      </c>
      <c r="D90" s="278" t="s">
        <v>10</v>
      </c>
      <c r="E90" s="250">
        <v>38565</v>
      </c>
      <c r="F90" s="250">
        <v>43980</v>
      </c>
      <c r="G90" s="279">
        <v>4.1909999999999998</v>
      </c>
      <c r="H90" s="280">
        <v>106.872</v>
      </c>
      <c r="I90" s="280">
        <v>105.443</v>
      </c>
      <c r="J90" s="280">
        <v>105.456</v>
      </c>
      <c r="K90" s="13"/>
      <c r="L90" s="14"/>
      <c r="M90" s="13"/>
      <c r="N90" s="57"/>
      <c r="O90" s="15">
        <f t="shared" si="9"/>
        <v>1.2328936012827053E-4</v>
      </c>
      <c r="P90" s="15"/>
      <c r="Q90" s="37">
        <v>23283570</v>
      </c>
    </row>
    <row r="91" spans="1:17" ht="16.5" customHeight="1" thickTop="1" thickBot="1">
      <c r="B91" s="255">
        <f t="shared" si="10"/>
        <v>74</v>
      </c>
      <c r="C91" s="281" t="s">
        <v>129</v>
      </c>
      <c r="D91" s="278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85">
        <v>101.646</v>
      </c>
      <c r="J91" s="285">
        <v>101.657</v>
      </c>
      <c r="K91" s="13"/>
      <c r="L91" s="14"/>
      <c r="M91" s="13"/>
      <c r="N91" s="43"/>
      <c r="O91" s="15">
        <f t="shared" si="9"/>
        <v>1.0821871987088207E-4</v>
      </c>
      <c r="P91" s="15"/>
      <c r="Q91" s="37">
        <v>82490530</v>
      </c>
    </row>
    <row r="92" spans="1:17" ht="13.5" customHeight="1" thickTop="1" thickBot="1">
      <c r="A92" s="3" t="s">
        <v>82</v>
      </c>
      <c r="B92" s="462" t="s">
        <v>130</v>
      </c>
      <c r="C92" s="455"/>
      <c r="D92" s="455"/>
      <c r="E92" s="455"/>
      <c r="F92" s="455"/>
      <c r="G92" s="455"/>
      <c r="H92" s="455"/>
      <c r="I92" s="455"/>
      <c r="J92" s="463"/>
      <c r="K92" s="13"/>
      <c r="L92" s="13"/>
      <c r="M92" s="14"/>
      <c r="N92" s="13"/>
      <c r="O92" s="15" t="e">
        <f t="shared" si="9"/>
        <v>#DIV/0!</v>
      </c>
      <c r="P92" s="15"/>
      <c r="Q92" s="16"/>
    </row>
    <row r="93" spans="1:17" ht="16.5" customHeight="1" thickTop="1" thickBot="1">
      <c r="A93" s="3" t="s">
        <v>82</v>
      </c>
      <c r="B93" s="286">
        <v>75</v>
      </c>
      <c r="C93" s="287" t="s">
        <v>131</v>
      </c>
      <c r="D93" s="263" t="s">
        <v>55</v>
      </c>
      <c r="E93" s="288">
        <v>39762</v>
      </c>
      <c r="F93" s="273">
        <v>43966</v>
      </c>
      <c r="G93" s="258">
        <v>3.7890000000000001</v>
      </c>
      <c r="H93" s="289">
        <v>105.166</v>
      </c>
      <c r="I93" s="289">
        <v>105.57299999999999</v>
      </c>
      <c r="J93" s="289">
        <v>105.587</v>
      </c>
      <c r="L93" s="195"/>
      <c r="M93" s="1"/>
      <c r="N93" s="290"/>
      <c r="O93" s="15">
        <f t="shared" si="9"/>
        <v>1.3260966345571317E-4</v>
      </c>
      <c r="P93" s="15"/>
      <c r="Q93" s="37">
        <v>2213361</v>
      </c>
    </row>
    <row r="94" spans="1:17" ht="16.5" customHeight="1" thickTop="1" thickBot="1">
      <c r="B94" s="286">
        <f t="shared" ref="B94:B95" si="11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46">
        <v>105.649</v>
      </c>
      <c r="I94" s="246">
        <v>103.54600000000001</v>
      </c>
      <c r="J94" s="246">
        <v>103.57</v>
      </c>
      <c r="K94" s="13"/>
      <c r="L94" s="14"/>
      <c r="M94" s="13"/>
      <c r="N94" s="43"/>
      <c r="O94" s="15">
        <f t="shared" si="9"/>
        <v>2.3178104417347553E-4</v>
      </c>
      <c r="P94" s="15"/>
      <c r="Q94" s="16">
        <v>6968507</v>
      </c>
    </row>
    <row r="95" spans="1:17" ht="16.5" customHeight="1" thickTop="1" thickBot="1">
      <c r="B95" s="295">
        <f t="shared" si="11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105.252</v>
      </c>
      <c r="J95" s="301">
        <v>105.28</v>
      </c>
      <c r="K95" s="13"/>
      <c r="L95" s="14"/>
      <c r="M95" s="13"/>
      <c r="N95" s="43"/>
      <c r="O95" s="15">
        <f t="shared" si="9"/>
        <v>2.6602819898914794E-4</v>
      </c>
      <c r="P95" s="15"/>
      <c r="Q95" s="16">
        <v>3507637</v>
      </c>
    </row>
    <row r="96" spans="1:17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2"/>
      <c r="M96" s="13"/>
      <c r="N96" s="58"/>
      <c r="O96" s="15" t="e">
        <f t="shared" si="9"/>
        <v>#DIV/0!</v>
      </c>
      <c r="P96" s="15"/>
      <c r="Q96" s="198"/>
    </row>
    <row r="97" spans="1:17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108.05</v>
      </c>
      <c r="J97" s="308">
        <v>108.29900000000001</v>
      </c>
      <c r="K97" s="13"/>
      <c r="L97" s="14"/>
      <c r="M97" s="13"/>
      <c r="N97" s="309"/>
      <c r="O97" s="15">
        <f t="shared" si="9"/>
        <v>2.3044886626562653E-3</v>
      </c>
      <c r="P97" s="15"/>
      <c r="Q97" s="198">
        <v>9459367</v>
      </c>
    </row>
    <row r="98" spans="1:17" s="1" customFormat="1" ht="15" customHeight="1" thickTop="1" thickBot="1">
      <c r="A98" s="310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311"/>
      <c r="N98" s="13"/>
      <c r="O98" s="15" t="e">
        <f t="shared" si="9"/>
        <v>#DIV/0!</v>
      </c>
      <c r="P98" s="15"/>
      <c r="Q98" s="198"/>
    </row>
    <row r="99" spans="1:17" s="1" customFormat="1" ht="16.5" customHeight="1" thickTop="1" thickBot="1">
      <c r="A99" s="3"/>
      <c r="B99" s="312">
        <v>79</v>
      </c>
      <c r="C99" s="313" t="s">
        <v>138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53">
        <v>62.747999999999998</v>
      </c>
      <c r="I99" s="253">
        <v>58.075000000000003</v>
      </c>
      <c r="J99" s="253">
        <v>58.311</v>
      </c>
      <c r="K99" s="13"/>
      <c r="L99" s="13"/>
      <c r="M99" s="14"/>
      <c r="N99" s="13"/>
      <c r="O99" s="15">
        <f t="shared" si="9"/>
        <v>4.0637107188979263E-3</v>
      </c>
      <c r="P99" s="15"/>
      <c r="Q99" s="198">
        <v>5281455</v>
      </c>
    </row>
    <row r="100" spans="1:17" s="1" customFormat="1" ht="16.5" customHeight="1" thickTop="1" thickBot="1">
      <c r="A100" s="3"/>
      <c r="B100" s="318">
        <f>B99+1</f>
        <v>80</v>
      </c>
      <c r="C100" s="260" t="s">
        <v>139</v>
      </c>
      <c r="D100" s="319" t="s">
        <v>41</v>
      </c>
      <c r="E100" s="320">
        <v>105.764</v>
      </c>
      <c r="F100" s="250">
        <v>43980</v>
      </c>
      <c r="G100" s="258">
        <v>1.4319999999999999</v>
      </c>
      <c r="H100" s="321">
        <v>96.337000000000003</v>
      </c>
      <c r="I100" s="321">
        <v>88.567999999999998</v>
      </c>
      <c r="J100" s="321">
        <v>89.15</v>
      </c>
      <c r="K100" s="13"/>
      <c r="L100" s="13"/>
      <c r="M100" s="14"/>
      <c r="N100" s="13"/>
      <c r="O100" s="15">
        <f t="shared" si="9"/>
        <v>6.5712221118237723E-3</v>
      </c>
      <c r="P100" s="15"/>
      <c r="Q100" s="198">
        <v>2006796</v>
      </c>
    </row>
    <row r="101" spans="1:17" s="1" customFormat="1" ht="16.5" customHeight="1" thickTop="1" thickBot="1">
      <c r="A101" s="3"/>
      <c r="B101" s="318">
        <f t="shared" ref="B101:B105" si="12">B100+1</f>
        <v>81</v>
      </c>
      <c r="C101" s="260" t="s">
        <v>140</v>
      </c>
      <c r="D101" s="319" t="s">
        <v>115</v>
      </c>
      <c r="E101" s="320">
        <v>36367</v>
      </c>
      <c r="F101" s="250">
        <v>43927</v>
      </c>
      <c r="G101" s="258">
        <v>0.76100000000000001</v>
      </c>
      <c r="H101" s="321">
        <v>18.466000000000001</v>
      </c>
      <c r="I101" s="321">
        <v>18.314</v>
      </c>
      <c r="J101" s="321">
        <v>18.352</v>
      </c>
      <c r="K101" s="321"/>
      <c r="L101" s="321"/>
      <c r="M101" s="321"/>
      <c r="N101" s="322"/>
      <c r="O101" s="15">
        <f t="shared" si="9"/>
        <v>2.0749153652943244E-3</v>
      </c>
      <c r="P101" s="15"/>
      <c r="Q101" s="198">
        <v>1035282</v>
      </c>
    </row>
    <row r="102" spans="1:17" s="1" customFormat="1" ht="16.5" customHeight="1" thickTop="1" thickBot="1">
      <c r="A102" s="3"/>
      <c r="B102" s="323">
        <f t="shared" si="12"/>
        <v>82</v>
      </c>
      <c r="C102" s="260" t="s">
        <v>141</v>
      </c>
      <c r="D102" s="319" t="s">
        <v>121</v>
      </c>
      <c r="E102" s="320">
        <v>36857</v>
      </c>
      <c r="F102" s="250">
        <v>43994</v>
      </c>
      <c r="G102" s="258">
        <v>11.048999999999999</v>
      </c>
      <c r="H102" s="321">
        <v>302.99400000000003</v>
      </c>
      <c r="I102" s="321">
        <v>275.84100000000001</v>
      </c>
      <c r="J102" s="321">
        <v>275.89299999999997</v>
      </c>
      <c r="K102" s="13"/>
      <c r="L102" s="13"/>
      <c r="M102" s="14"/>
      <c r="N102" s="13"/>
      <c r="O102" s="15">
        <f t="shared" si="9"/>
        <v>1.8851439778700074E-4</v>
      </c>
      <c r="P102" s="15"/>
      <c r="Q102" s="198">
        <v>13379988</v>
      </c>
    </row>
    <row r="103" spans="1:17" s="1" customFormat="1" ht="14.25" customHeight="1" thickTop="1" thickBot="1">
      <c r="A103" s="3"/>
      <c r="B103" s="318">
        <f t="shared" si="12"/>
        <v>83</v>
      </c>
      <c r="C103" s="260" t="s">
        <v>142</v>
      </c>
      <c r="D103" s="257" t="s">
        <v>71</v>
      </c>
      <c r="E103" s="320">
        <v>38777</v>
      </c>
      <c r="F103" s="250">
        <v>43980</v>
      </c>
      <c r="G103" s="258">
        <v>40.290999999999997</v>
      </c>
      <c r="H103" s="324">
        <v>2323.9780000000001</v>
      </c>
      <c r="I103" s="321">
        <v>2114.5569999999998</v>
      </c>
      <c r="J103" s="321">
        <v>2124.7530000000002</v>
      </c>
      <c r="K103" s="49"/>
      <c r="M103" s="14"/>
      <c r="N103" s="13"/>
      <c r="O103" s="15">
        <f t="shared" si="9"/>
        <v>4.8218137416018427E-3</v>
      </c>
      <c r="P103" s="15"/>
      <c r="Q103" s="198">
        <v>2249753</v>
      </c>
    </row>
    <row r="104" spans="1:17" s="1" customFormat="1" ht="17.25" customHeight="1" thickTop="1" thickBot="1">
      <c r="A104" s="3"/>
      <c r="B104" s="318">
        <f t="shared" si="12"/>
        <v>84</v>
      </c>
      <c r="C104" s="260" t="s">
        <v>143</v>
      </c>
      <c r="D104" s="183" t="s">
        <v>16</v>
      </c>
      <c r="E104" s="320">
        <v>34423</v>
      </c>
      <c r="F104" s="250">
        <v>43964</v>
      </c>
      <c r="G104" s="258">
        <v>3.0910000000000002</v>
      </c>
      <c r="H104" s="321">
        <v>74.849999999999994</v>
      </c>
      <c r="I104" s="321">
        <v>72.477999999999994</v>
      </c>
      <c r="J104" s="321">
        <v>72.641000000000005</v>
      </c>
      <c r="K104" s="13"/>
      <c r="L104" s="13"/>
      <c r="M104" s="14"/>
      <c r="N104" s="13"/>
      <c r="O104" s="15">
        <f t="shared" si="9"/>
        <v>2.2489583045891296E-3</v>
      </c>
      <c r="P104" s="15"/>
      <c r="Q104" s="198">
        <v>1230568</v>
      </c>
    </row>
    <row r="105" spans="1:17" s="1" customFormat="1" ht="16.5" customHeight="1" thickTop="1" thickBot="1">
      <c r="A105" s="3"/>
      <c r="B105" s="318">
        <f t="shared" si="12"/>
        <v>85</v>
      </c>
      <c r="C105" s="260" t="s">
        <v>144</v>
      </c>
      <c r="D105" s="183" t="s">
        <v>16</v>
      </c>
      <c r="E105" s="320">
        <v>34731</v>
      </c>
      <c r="F105" s="250">
        <v>43963</v>
      </c>
      <c r="G105" s="258">
        <v>2.2879999999999998</v>
      </c>
      <c r="H105" s="321">
        <v>57.241999999999997</v>
      </c>
      <c r="I105" s="321">
        <v>55.807000000000002</v>
      </c>
      <c r="J105" s="321">
        <v>55.811999999999998</v>
      </c>
      <c r="K105" s="13"/>
      <c r="L105" s="13"/>
      <c r="M105" s="14"/>
      <c r="N105" s="13"/>
      <c r="O105" s="15">
        <f t="shared" si="9"/>
        <v>8.9594495314126408E-5</v>
      </c>
      <c r="P105" s="15"/>
      <c r="Q105" s="198">
        <v>1131852</v>
      </c>
    </row>
    <row r="106" spans="1:17" s="1" customFormat="1" ht="16.5" customHeight="1" thickTop="1" thickBot="1">
      <c r="A106" s="3"/>
      <c r="B106" s="325">
        <f>B105+1</f>
        <v>86</v>
      </c>
      <c r="C106" s="326" t="s">
        <v>145</v>
      </c>
      <c r="D106" s="327" t="s">
        <v>14</v>
      </c>
      <c r="E106" s="328">
        <v>36297</v>
      </c>
      <c r="F106" s="283">
        <v>43962</v>
      </c>
      <c r="G106" s="329">
        <v>0.76100000000000001</v>
      </c>
      <c r="H106" s="285">
        <v>113.30200000000001</v>
      </c>
      <c r="I106" s="285">
        <v>106.04600000000001</v>
      </c>
      <c r="J106" s="285">
        <v>106.413</v>
      </c>
      <c r="K106" s="330"/>
      <c r="L106" s="330"/>
      <c r="M106" s="14"/>
      <c r="N106" s="330"/>
      <c r="O106" s="15">
        <f t="shared" si="9"/>
        <v>3.460762310695266E-3</v>
      </c>
      <c r="P106" s="15"/>
      <c r="Q106" s="198">
        <v>970704</v>
      </c>
    </row>
    <row r="107" spans="1:17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7"/>
      <c r="O107" s="15" t="e">
        <f t="shared" si="9"/>
        <v>#DIV/0!</v>
      </c>
      <c r="P107" s="15"/>
    </row>
    <row r="108" spans="1:17" s="1" customFormat="1" ht="16.5" customHeight="1" thickTop="1" thickBot="1">
      <c r="A108" s="3"/>
      <c r="B108" s="331">
        <f>B106+1</f>
        <v>87</v>
      </c>
      <c r="C108" s="332" t="s">
        <v>147</v>
      </c>
      <c r="D108" s="333" t="s">
        <v>31</v>
      </c>
      <c r="E108" s="334">
        <v>1867429</v>
      </c>
      <c r="F108" s="250">
        <v>43956</v>
      </c>
      <c r="G108" s="335">
        <v>0.32300000000000001</v>
      </c>
      <c r="H108" s="336">
        <v>11.494</v>
      </c>
      <c r="I108" s="336">
        <v>11.324999999999999</v>
      </c>
      <c r="J108" s="336">
        <v>11.375</v>
      </c>
      <c r="K108" s="13"/>
      <c r="L108" s="14"/>
      <c r="M108" s="13"/>
      <c r="N108" s="76"/>
      <c r="O108" s="15">
        <f t="shared" si="9"/>
        <v>4.4150110375276571E-3</v>
      </c>
      <c r="P108" s="15"/>
      <c r="Q108" s="198">
        <v>376567</v>
      </c>
    </row>
    <row r="109" spans="1:17" s="1" customFormat="1" ht="17.25" customHeight="1" thickTop="1" thickBot="1">
      <c r="A109" s="337"/>
      <c r="B109" s="331">
        <f>B108+1</f>
        <v>88</v>
      </c>
      <c r="C109" s="332" t="s">
        <v>148</v>
      </c>
      <c r="D109" s="333" t="s">
        <v>31</v>
      </c>
      <c r="E109" s="334">
        <v>39084</v>
      </c>
      <c r="F109" s="250">
        <v>43956</v>
      </c>
      <c r="G109" s="335">
        <v>0.28899999999999998</v>
      </c>
      <c r="H109" s="336">
        <v>13.7</v>
      </c>
      <c r="I109" s="336">
        <v>12.833</v>
      </c>
      <c r="J109" s="336">
        <v>12.917999999999999</v>
      </c>
      <c r="K109" s="13"/>
      <c r="L109" s="14"/>
      <c r="M109" s="13"/>
      <c r="N109" s="76"/>
      <c r="O109" s="15">
        <f t="shared" si="9"/>
        <v>6.6235486636015799E-3</v>
      </c>
      <c r="P109" s="15"/>
      <c r="Q109" s="198">
        <v>1403190</v>
      </c>
    </row>
    <row r="110" spans="1:17" s="1" customFormat="1" ht="16.5" customHeight="1" thickTop="1" thickBot="1">
      <c r="A110" s="3"/>
      <c r="B110" s="331">
        <f t="shared" ref="B110:B121" si="13">B109+1</f>
        <v>89</v>
      </c>
      <c r="C110" s="338" t="s">
        <v>149</v>
      </c>
      <c r="D110" s="339" t="s">
        <v>107</v>
      </c>
      <c r="E110" s="334">
        <v>39994</v>
      </c>
      <c r="F110" s="250">
        <v>43969</v>
      </c>
      <c r="G110" s="335">
        <v>0.39700000000000002</v>
      </c>
      <c r="H110" s="336">
        <v>16.225000000000001</v>
      </c>
      <c r="I110" s="336">
        <v>14.536</v>
      </c>
      <c r="J110" s="336">
        <v>14.669</v>
      </c>
      <c r="K110" s="13"/>
      <c r="L110" s="14"/>
      <c r="M110" s="13"/>
      <c r="N110" s="76"/>
      <c r="O110" s="15">
        <f t="shared" si="9"/>
        <v>9.1496973032471722E-3</v>
      </c>
      <c r="P110" s="15"/>
      <c r="Q110" s="198">
        <v>44771959</v>
      </c>
    </row>
    <row r="111" spans="1:17" s="1" customFormat="1" ht="15.75" customHeight="1" thickTop="1" thickBot="1">
      <c r="A111" s="3"/>
      <c r="B111" s="331">
        <f t="shared" si="13"/>
        <v>90</v>
      </c>
      <c r="C111" s="338" t="s">
        <v>150</v>
      </c>
      <c r="D111" s="333" t="s">
        <v>107</v>
      </c>
      <c r="E111" s="334">
        <v>40848</v>
      </c>
      <c r="F111" s="250">
        <v>43969</v>
      </c>
      <c r="G111" s="335">
        <v>0.46899999999999997</v>
      </c>
      <c r="H111" s="336">
        <v>13.957000000000001</v>
      </c>
      <c r="I111" s="336">
        <v>12.938000000000001</v>
      </c>
      <c r="J111" s="336">
        <v>13.055</v>
      </c>
      <c r="K111" s="13"/>
      <c r="L111" s="14"/>
      <c r="M111" s="13"/>
      <c r="N111" s="76"/>
      <c r="O111" s="15">
        <f t="shared" si="9"/>
        <v>9.0431287679702509E-3</v>
      </c>
      <c r="P111" s="15"/>
      <c r="Q111" s="198">
        <v>15894318</v>
      </c>
    </row>
    <row r="112" spans="1:17" s="1" customFormat="1" ht="16.5" customHeight="1" thickTop="1" thickBot="1">
      <c r="A112" s="3"/>
      <c r="B112" s="331">
        <f t="shared" si="13"/>
        <v>91</v>
      </c>
      <c r="C112" s="340" t="s">
        <v>151</v>
      </c>
      <c r="D112" s="339" t="s">
        <v>41</v>
      </c>
      <c r="E112" s="334">
        <v>39175</v>
      </c>
      <c r="F112" s="250">
        <v>43980</v>
      </c>
      <c r="G112" s="335">
        <v>6.1740000000000004</v>
      </c>
      <c r="H112" s="341">
        <v>154.05099999999999</v>
      </c>
      <c r="I112" s="341">
        <v>148.08000000000001</v>
      </c>
      <c r="J112" s="341">
        <v>148.09299999999999</v>
      </c>
      <c r="K112" s="13"/>
      <c r="L112" s="342"/>
      <c r="M112" s="13"/>
      <c r="N112" s="76"/>
      <c r="O112" s="15">
        <f t="shared" si="9"/>
        <v>8.7790383576288541E-5</v>
      </c>
      <c r="P112" s="15"/>
      <c r="Q112" s="198">
        <v>147984</v>
      </c>
    </row>
    <row r="113" spans="1:17" s="73" customFormat="1" ht="15" customHeight="1" thickTop="1" thickBot="1">
      <c r="B113" s="331">
        <f t="shared" si="13"/>
        <v>92</v>
      </c>
      <c r="C113" s="343" t="s">
        <v>152</v>
      </c>
      <c r="D113" s="344" t="s">
        <v>35</v>
      </c>
      <c r="E113" s="334">
        <v>40708</v>
      </c>
      <c r="F113" s="250">
        <v>43979</v>
      </c>
      <c r="G113" s="345">
        <v>0.04</v>
      </c>
      <c r="H113" s="346">
        <v>9.0380000000000003</v>
      </c>
      <c r="I113" s="346">
        <v>8.6170000000000009</v>
      </c>
      <c r="J113" s="346">
        <v>8.7279999999999998</v>
      </c>
      <c r="K113" s="13"/>
      <c r="L113" s="14"/>
      <c r="M113" s="13"/>
      <c r="N113" s="76"/>
      <c r="O113" s="15">
        <f t="shared" si="9"/>
        <v>1.2881513287686998E-2</v>
      </c>
      <c r="P113" s="15"/>
      <c r="Q113" s="72">
        <v>591806</v>
      </c>
    </row>
    <row r="114" spans="1:17" ht="16.5" customHeight="1" thickTop="1" thickBot="1">
      <c r="B114" s="331">
        <f t="shared" si="13"/>
        <v>93</v>
      </c>
      <c r="C114" s="182" t="s">
        <v>153</v>
      </c>
      <c r="D114" s="183" t="s">
        <v>16</v>
      </c>
      <c r="E114" s="334">
        <v>39699</v>
      </c>
      <c r="F114" s="250">
        <v>43979</v>
      </c>
      <c r="G114" s="345">
        <v>5.6920000000000002</v>
      </c>
      <c r="H114" s="336">
        <v>116.092</v>
      </c>
      <c r="I114" s="336">
        <v>100.622</v>
      </c>
      <c r="J114" s="336">
        <v>100.574</v>
      </c>
      <c r="K114" s="13"/>
      <c r="L114" s="14"/>
      <c r="M114" s="13"/>
      <c r="N114" s="76"/>
      <c r="O114" s="15">
        <f t="shared" si="9"/>
        <v>-4.7703285563795015E-4</v>
      </c>
      <c r="P114" s="15"/>
      <c r="Q114" s="16">
        <v>170496</v>
      </c>
    </row>
    <row r="115" spans="1:17" ht="16.5" customHeight="1" thickTop="1" thickBot="1">
      <c r="B115" s="331">
        <f t="shared" si="13"/>
        <v>94</v>
      </c>
      <c r="C115" s="338" t="s">
        <v>154</v>
      </c>
      <c r="D115" s="333" t="s">
        <v>37</v>
      </c>
      <c r="E115" s="334">
        <v>40725</v>
      </c>
      <c r="F115" s="347">
        <v>43955</v>
      </c>
      <c r="G115" s="348">
        <v>0.60499999999999998</v>
      </c>
      <c r="H115" s="336">
        <v>89.378</v>
      </c>
      <c r="I115" s="336">
        <v>76.233000000000004</v>
      </c>
      <c r="J115" s="336">
        <v>76.475999999999999</v>
      </c>
      <c r="K115" s="13"/>
      <c r="L115" s="13"/>
      <c r="M115" s="14"/>
      <c r="N115" s="13"/>
      <c r="O115" s="15">
        <f t="shared" si="9"/>
        <v>3.1875959230253958E-3</v>
      </c>
      <c r="P115" s="15"/>
      <c r="Q115" s="16">
        <v>377766</v>
      </c>
    </row>
    <row r="116" spans="1:17" ht="16.5" customHeight="1" thickTop="1" thickBot="1">
      <c r="A116" s="3" t="s">
        <v>82</v>
      </c>
      <c r="B116" s="331">
        <f t="shared" si="13"/>
        <v>95</v>
      </c>
      <c r="C116" s="338" t="s">
        <v>155</v>
      </c>
      <c r="D116" s="333" t="s">
        <v>37</v>
      </c>
      <c r="E116" s="349">
        <v>40725</v>
      </c>
      <c r="F116" s="347">
        <v>43250</v>
      </c>
      <c r="G116" s="350">
        <v>0.59899999999999998</v>
      </c>
      <c r="H116" s="346">
        <v>93.397000000000006</v>
      </c>
      <c r="I116" s="346">
        <v>77.003</v>
      </c>
      <c r="J116" s="346">
        <v>77.039000000000001</v>
      </c>
      <c r="K116" s="13"/>
      <c r="L116" s="13"/>
      <c r="M116" s="14"/>
      <c r="N116" s="13"/>
      <c r="O116" s="15">
        <f t="shared" si="9"/>
        <v>4.675142526914713E-4</v>
      </c>
      <c r="P116" s="15"/>
      <c r="Q116" s="16">
        <v>134603</v>
      </c>
    </row>
    <row r="117" spans="1:17" s="73" customFormat="1" ht="16.5" customHeight="1" thickTop="1" thickBot="1">
      <c r="B117" s="331">
        <f t="shared" si="13"/>
        <v>96</v>
      </c>
      <c r="C117" s="351" t="s">
        <v>156</v>
      </c>
      <c r="D117" s="352" t="s">
        <v>39</v>
      </c>
      <c r="E117" s="353">
        <v>40910</v>
      </c>
      <c r="F117" s="250">
        <v>43980</v>
      </c>
      <c r="G117" s="354">
        <v>3.9009999999999998</v>
      </c>
      <c r="H117" s="346">
        <v>98.085999999999999</v>
      </c>
      <c r="I117" s="346">
        <v>98.617999999999995</v>
      </c>
      <c r="J117" s="346">
        <v>98.712000000000003</v>
      </c>
      <c r="K117" s="355"/>
      <c r="L117" s="356"/>
      <c r="M117" s="355"/>
      <c r="N117" s="357"/>
      <c r="O117" s="15">
        <f t="shared" si="9"/>
        <v>9.5317284877008564E-4</v>
      </c>
      <c r="P117" s="15"/>
      <c r="Q117" s="72">
        <v>1941013</v>
      </c>
    </row>
    <row r="118" spans="1:17" ht="16.5" customHeight="1" thickTop="1" thickBot="1">
      <c r="B118" s="331">
        <f t="shared" si="13"/>
        <v>97</v>
      </c>
      <c r="C118" s="338" t="s">
        <v>157</v>
      </c>
      <c r="D118" s="333" t="s">
        <v>14</v>
      </c>
      <c r="E118" s="334">
        <v>41904</v>
      </c>
      <c r="F118" s="347">
        <v>43929</v>
      </c>
      <c r="G118" s="348">
        <v>1.83</v>
      </c>
      <c r="H118" s="336">
        <v>98.741</v>
      </c>
      <c r="I118" s="336">
        <v>87.061999999999998</v>
      </c>
      <c r="J118" s="336">
        <v>87.834000000000003</v>
      </c>
      <c r="K118" s="13"/>
      <c r="L118" s="13"/>
      <c r="M118" s="14"/>
      <c r="N118" s="13"/>
      <c r="O118" s="15">
        <f t="shared" si="9"/>
        <v>8.8672440329880496E-3</v>
      </c>
      <c r="P118" s="15"/>
      <c r="Q118" s="16">
        <v>4684333</v>
      </c>
    </row>
    <row r="119" spans="1:17" s="73" customFormat="1" ht="16.5" customHeight="1" thickTop="1">
      <c r="B119" s="331">
        <f t="shared" si="13"/>
        <v>98</v>
      </c>
      <c r="C119" s="351" t="s">
        <v>158</v>
      </c>
      <c r="D119" s="352" t="s">
        <v>35</v>
      </c>
      <c r="E119" s="358">
        <v>42741</v>
      </c>
      <c r="F119" s="250" t="s">
        <v>52</v>
      </c>
      <c r="G119" s="354" t="s">
        <v>52</v>
      </c>
      <c r="H119" s="346">
        <v>9.984</v>
      </c>
      <c r="I119" s="346">
        <v>9.4049999999999994</v>
      </c>
      <c r="J119" s="346">
        <v>9.5419999999999998</v>
      </c>
      <c r="K119" s="355"/>
      <c r="L119" s="356"/>
      <c r="M119" s="355"/>
      <c r="N119" s="357"/>
      <c r="O119" s="15">
        <f t="shared" si="9"/>
        <v>1.4566719829877775E-2</v>
      </c>
      <c r="P119" s="15"/>
      <c r="Q119" s="72">
        <v>609878</v>
      </c>
    </row>
    <row r="120" spans="1:17" ht="16.5" customHeight="1" thickBot="1">
      <c r="B120" s="331">
        <f t="shared" si="13"/>
        <v>99</v>
      </c>
      <c r="C120" s="359" t="s">
        <v>159</v>
      </c>
      <c r="D120" s="270" t="s">
        <v>26</v>
      </c>
      <c r="E120" s="185">
        <v>43087</v>
      </c>
      <c r="F120" s="360">
        <v>43878</v>
      </c>
      <c r="G120" s="361">
        <v>2.1669999999999998</v>
      </c>
      <c r="H120" s="336">
        <v>96.138999999999996</v>
      </c>
      <c r="I120" s="336">
        <v>90.531000000000006</v>
      </c>
      <c r="J120" s="336">
        <v>90.792000000000002</v>
      </c>
      <c r="K120" s="362"/>
      <c r="L120" s="363"/>
      <c r="M120" s="364"/>
      <c r="N120" s="363"/>
      <c r="O120" s="15">
        <f t="shared" si="9"/>
        <v>2.8829903568942756E-3</v>
      </c>
      <c r="P120" s="15"/>
      <c r="Q120" s="16">
        <v>2164176</v>
      </c>
    </row>
    <row r="121" spans="1:17" ht="16.5" customHeight="1" thickBot="1">
      <c r="B121" s="365">
        <f t="shared" si="13"/>
        <v>100</v>
      </c>
      <c r="C121" s="366" t="s">
        <v>160</v>
      </c>
      <c r="D121" s="367" t="s">
        <v>12</v>
      </c>
      <c r="E121" s="283">
        <v>39097</v>
      </c>
      <c r="F121" s="368">
        <v>43942</v>
      </c>
      <c r="G121" s="369">
        <v>3.51</v>
      </c>
      <c r="H121" s="370">
        <v>153.40600000000001</v>
      </c>
      <c r="I121" s="370">
        <v>139.089</v>
      </c>
      <c r="J121" s="370">
        <v>140.18799999999999</v>
      </c>
      <c r="K121" s="362"/>
      <c r="L121" s="363"/>
      <c r="M121" s="364"/>
      <c r="N121" s="363"/>
      <c r="O121" s="15">
        <f t="shared" si="9"/>
        <v>7.9014156403453151E-3</v>
      </c>
      <c r="P121" s="15"/>
      <c r="Q121" s="16">
        <v>64191735</v>
      </c>
    </row>
    <row r="122" spans="1:17" ht="13.5" customHeight="1" thickTop="1" thickBot="1">
      <c r="B122" s="452" t="s">
        <v>161</v>
      </c>
      <c r="C122" s="453"/>
      <c r="D122" s="453"/>
      <c r="E122" s="453"/>
      <c r="F122" s="453"/>
      <c r="G122" s="453"/>
      <c r="H122" s="450"/>
      <c r="I122" s="450"/>
      <c r="J122" s="451"/>
      <c r="M122" s="187"/>
      <c r="O122" s="15" t="e">
        <f t="shared" si="9"/>
        <v>#DIV/0!</v>
      </c>
      <c r="P122" s="15"/>
    </row>
    <row r="123" spans="1:17" ht="16.5" customHeight="1" thickTop="1" thickBot="1">
      <c r="B123" s="365">
        <f>+B121+1</f>
        <v>101</v>
      </c>
      <c r="C123" s="371" t="s">
        <v>162</v>
      </c>
      <c r="D123" s="333" t="s">
        <v>24</v>
      </c>
      <c r="E123" s="334">
        <v>40630</v>
      </c>
      <c r="F123" s="372">
        <v>43980</v>
      </c>
      <c r="G123" s="361">
        <v>1.325</v>
      </c>
      <c r="H123" s="373">
        <v>105.212</v>
      </c>
      <c r="I123" s="374">
        <v>94.16</v>
      </c>
      <c r="J123" s="374">
        <v>95.844999999999999</v>
      </c>
      <c r="K123" s="209" t="s">
        <v>86</v>
      </c>
      <c r="M123" s="195">
        <f>+(J123-I123)/I123</f>
        <v>1.789507221750215E-2</v>
      </c>
      <c r="O123" s="15">
        <f t="shared" si="9"/>
        <v>1.789507221750215E-2</v>
      </c>
      <c r="P123" s="15"/>
      <c r="Q123" s="16">
        <v>315429</v>
      </c>
    </row>
    <row r="124" spans="1:17" s="1" customFormat="1" ht="16.5" customHeight="1" thickTop="1" thickBot="1">
      <c r="A124" s="3"/>
      <c r="B124" s="331">
        <f>B123+1</f>
        <v>102</v>
      </c>
      <c r="C124" s="375" t="s">
        <v>163</v>
      </c>
      <c r="D124" s="376" t="s">
        <v>164</v>
      </c>
      <c r="E124" s="377">
        <v>40543</v>
      </c>
      <c r="F124" s="250">
        <v>43980</v>
      </c>
      <c r="G124" s="378">
        <v>0.69499999999999995</v>
      </c>
      <c r="H124" s="346">
        <v>114.873</v>
      </c>
      <c r="I124" s="346">
        <v>111.815</v>
      </c>
      <c r="J124" s="346">
        <v>112.158</v>
      </c>
      <c r="K124" s="194" t="s">
        <v>76</v>
      </c>
      <c r="M124" s="195" t="e">
        <f>+(#REF!-I124)/I124</f>
        <v>#REF!</v>
      </c>
      <c r="O124" s="15">
        <f t="shared" si="9"/>
        <v>3.0675669632876049E-3</v>
      </c>
      <c r="P124" s="15"/>
      <c r="Q124" s="198">
        <v>753772</v>
      </c>
    </row>
    <row r="125" spans="1:17" s="1" customFormat="1" ht="16.5" customHeight="1" thickTop="1" thickBot="1">
      <c r="A125" s="3"/>
      <c r="B125" s="331">
        <f t="shared" ref="B125:B139" si="14">B124+1</f>
        <v>103</v>
      </c>
      <c r="C125" s="338" t="s">
        <v>165</v>
      </c>
      <c r="D125" s="379" t="s">
        <v>164</v>
      </c>
      <c r="E125" s="349">
        <v>40543</v>
      </c>
      <c r="F125" s="250">
        <v>43245</v>
      </c>
      <c r="G125" s="380">
        <v>0.83299999999999996</v>
      </c>
      <c r="H125" s="346">
        <v>120.72499999999999</v>
      </c>
      <c r="I125" s="346">
        <v>111.059</v>
      </c>
      <c r="J125" s="346">
        <v>112.69</v>
      </c>
      <c r="K125" s="194" t="s">
        <v>76</v>
      </c>
      <c r="M125" s="195">
        <f t="shared" ref="M125:M130" si="15">+(J125-I125)/I125</f>
        <v>1.4685887681322543E-2</v>
      </c>
      <c r="O125" s="15">
        <f t="shared" si="9"/>
        <v>1.4685887681322543E-2</v>
      </c>
      <c r="P125" s="15"/>
      <c r="Q125" s="198">
        <v>353734</v>
      </c>
    </row>
    <row r="126" spans="1:17" s="1" customFormat="1" ht="17.25" customHeight="1" thickTop="1" thickBot="1">
      <c r="A126" s="3"/>
      <c r="B126" s="331">
        <f t="shared" si="14"/>
        <v>104</v>
      </c>
      <c r="C126" s="381" t="s">
        <v>166</v>
      </c>
      <c r="D126" s="333" t="s">
        <v>20</v>
      </c>
      <c r="E126" s="349">
        <v>38671</v>
      </c>
      <c r="F126" s="250">
        <v>43969</v>
      </c>
      <c r="G126" s="378">
        <v>4.0919999999999996</v>
      </c>
      <c r="H126" s="382">
        <v>191.57300000000001</v>
      </c>
      <c r="I126" s="382">
        <v>183.506</v>
      </c>
      <c r="J126" s="382">
        <v>186.126</v>
      </c>
      <c r="K126" s="197" t="s">
        <v>78</v>
      </c>
      <c r="M126" s="195">
        <f t="shared" si="15"/>
        <v>1.427746231730845E-2</v>
      </c>
      <c r="O126" s="15">
        <f t="shared" si="9"/>
        <v>1.427746231730845E-2</v>
      </c>
      <c r="P126" s="15"/>
      <c r="Q126" s="198">
        <v>2276408</v>
      </c>
    </row>
    <row r="127" spans="1:17" s="1" customFormat="1" ht="16.5" customHeight="1" thickTop="1" thickBot="1">
      <c r="A127" s="3"/>
      <c r="B127" s="331">
        <f t="shared" si="14"/>
        <v>105</v>
      </c>
      <c r="C127" s="381" t="s">
        <v>167</v>
      </c>
      <c r="D127" s="333" t="s">
        <v>20</v>
      </c>
      <c r="E127" s="349">
        <v>38671</v>
      </c>
      <c r="F127" s="250">
        <v>43969</v>
      </c>
      <c r="G127" s="354">
        <v>3.5430000000000001</v>
      </c>
      <c r="H127" s="346">
        <v>179.797</v>
      </c>
      <c r="I127" s="374">
        <v>170.68799999999999</v>
      </c>
      <c r="J127" s="374">
        <v>171.97</v>
      </c>
      <c r="K127" s="76" t="s">
        <v>78</v>
      </c>
      <c r="L127" s="13"/>
      <c r="M127" s="14">
        <f t="shared" si="15"/>
        <v>7.5107799025122494E-3</v>
      </c>
      <c r="N127" s="13"/>
      <c r="O127" s="15">
        <f t="shared" si="9"/>
        <v>7.5107799025122494E-3</v>
      </c>
      <c r="P127" s="15"/>
      <c r="Q127" s="198">
        <v>2512890</v>
      </c>
    </row>
    <row r="128" spans="1:17" s="1" customFormat="1" ht="16.5" customHeight="1" thickTop="1" thickBot="1">
      <c r="A128" s="3"/>
      <c r="B128" s="331">
        <f t="shared" si="14"/>
        <v>106</v>
      </c>
      <c r="C128" s="332" t="s">
        <v>168</v>
      </c>
      <c r="D128" s="333" t="s">
        <v>20</v>
      </c>
      <c r="E128" s="349">
        <v>38671</v>
      </c>
      <c r="F128" s="250">
        <v>43969</v>
      </c>
      <c r="G128" s="354">
        <v>4.3760000000000003</v>
      </c>
      <c r="H128" s="346">
        <v>161.03800000000001</v>
      </c>
      <c r="I128" s="374">
        <v>163.45099999999999</v>
      </c>
      <c r="J128" s="374">
        <v>165.125</v>
      </c>
      <c r="K128" s="76" t="s">
        <v>78</v>
      </c>
      <c r="L128" s="13"/>
      <c r="M128" s="14">
        <f t="shared" si="15"/>
        <v>1.0241601458541133E-2</v>
      </c>
      <c r="N128" s="13"/>
      <c r="O128" s="15">
        <f t="shared" si="9"/>
        <v>1.0241601458541133E-2</v>
      </c>
      <c r="P128" s="15"/>
      <c r="Q128" s="198">
        <v>6490675</v>
      </c>
    </row>
    <row r="129" spans="1:17" s="1" customFormat="1" ht="16.5" customHeight="1" thickTop="1" thickBot="1">
      <c r="A129" s="3"/>
      <c r="B129" s="331">
        <f t="shared" si="14"/>
        <v>107</v>
      </c>
      <c r="C129" s="338" t="s">
        <v>169</v>
      </c>
      <c r="D129" s="333" t="s">
        <v>20</v>
      </c>
      <c r="E129" s="349">
        <v>40014</v>
      </c>
      <c r="F129" s="250">
        <v>43969</v>
      </c>
      <c r="G129" s="350">
        <v>0.21299999999999999</v>
      </c>
      <c r="H129" s="346">
        <v>23.16</v>
      </c>
      <c r="I129" s="374">
        <v>22.170999999999999</v>
      </c>
      <c r="J129" s="374">
        <v>22.600999999999999</v>
      </c>
      <c r="K129" s="197" t="s">
        <v>78</v>
      </c>
      <c r="M129" s="195">
        <f t="shared" si="15"/>
        <v>1.939470479455143E-2</v>
      </c>
      <c r="O129" s="15">
        <f t="shared" si="9"/>
        <v>1.939470479455143E-2</v>
      </c>
      <c r="P129" s="15"/>
      <c r="Q129" s="198">
        <v>2805379</v>
      </c>
    </row>
    <row r="130" spans="1:17" s="1" customFormat="1" ht="16.5" customHeight="1" thickTop="1" thickBot="1">
      <c r="A130" s="3"/>
      <c r="B130" s="331">
        <f t="shared" si="14"/>
        <v>108</v>
      </c>
      <c r="C130" s="338" t="s">
        <v>170</v>
      </c>
      <c r="D130" s="333" t="s">
        <v>20</v>
      </c>
      <c r="E130" s="349">
        <v>40455</v>
      </c>
      <c r="F130" s="383" t="s">
        <v>171</v>
      </c>
      <c r="G130" s="350" t="s">
        <v>171</v>
      </c>
      <c r="H130" s="346">
        <v>144.94499999999999</v>
      </c>
      <c r="I130" s="374">
        <v>134.47</v>
      </c>
      <c r="J130" s="374">
        <v>136.47</v>
      </c>
      <c r="K130" s="197" t="s">
        <v>78</v>
      </c>
      <c r="M130" s="195">
        <f t="shared" si="15"/>
        <v>1.4873205919535957E-2</v>
      </c>
      <c r="O130" s="15">
        <f t="shared" si="9"/>
        <v>1.4873205919535957E-2</v>
      </c>
      <c r="P130" s="15"/>
      <c r="Q130" s="198">
        <v>738598</v>
      </c>
    </row>
    <row r="131" spans="1:17" s="1" customFormat="1" ht="16.5" customHeight="1" thickTop="1" thickBot="1">
      <c r="A131" s="3"/>
      <c r="B131" s="331">
        <f t="shared" si="14"/>
        <v>109</v>
      </c>
      <c r="C131" s="338" t="s">
        <v>172</v>
      </c>
      <c r="D131" s="333" t="s">
        <v>173</v>
      </c>
      <c r="E131" s="349">
        <v>40240</v>
      </c>
      <c r="F131" s="347">
        <v>43978</v>
      </c>
      <c r="G131" s="350">
        <v>0.58299999999999996</v>
      </c>
      <c r="H131" s="384">
        <v>138.62299999999999</v>
      </c>
      <c r="I131" s="384">
        <v>136.24299999999999</v>
      </c>
      <c r="J131" s="384">
        <v>136.65899999999999</v>
      </c>
      <c r="K131" s="209" t="s">
        <v>86</v>
      </c>
      <c r="M131" s="195" t="e">
        <f>+(I131-#REF!)/#REF!</f>
        <v>#REF!</v>
      </c>
      <c r="O131" s="15">
        <f t="shared" si="9"/>
        <v>3.0533678794506642E-3</v>
      </c>
      <c r="P131" s="15"/>
      <c r="Q131" s="198">
        <v>324527</v>
      </c>
    </row>
    <row r="132" spans="1:17" s="1" customFormat="1" ht="16.5" customHeight="1" thickTop="1" thickBot="1">
      <c r="A132" s="3"/>
      <c r="B132" s="331">
        <f t="shared" si="14"/>
        <v>110</v>
      </c>
      <c r="C132" s="351" t="s">
        <v>174</v>
      </c>
      <c r="D132" s="352" t="s">
        <v>39</v>
      </c>
      <c r="E132" s="385">
        <v>40147</v>
      </c>
      <c r="F132" s="383">
        <v>43613</v>
      </c>
      <c r="G132" s="354">
        <v>80.346000000000004</v>
      </c>
      <c r="H132" s="386" t="s">
        <v>175</v>
      </c>
      <c r="I132" s="387" t="s">
        <v>175</v>
      </c>
      <c r="J132" s="387" t="s">
        <v>175</v>
      </c>
      <c r="K132" s="388" t="s">
        <v>78</v>
      </c>
      <c r="L132" s="389"/>
      <c r="M132" s="390" t="e">
        <f t="shared" ref="M132:M136" si="16">+(J132-I132)/I132</f>
        <v>#VALUE!</v>
      </c>
      <c r="N132" s="389"/>
      <c r="O132" s="15" t="e">
        <f t="shared" si="9"/>
        <v>#VALUE!</v>
      </c>
      <c r="P132" s="15"/>
      <c r="Q132" s="198">
        <v>3366671</v>
      </c>
    </row>
    <row r="133" spans="1:17" s="1" customFormat="1" ht="16.5" customHeight="1" thickTop="1">
      <c r="A133" s="3"/>
      <c r="B133" s="331">
        <f t="shared" si="14"/>
        <v>111</v>
      </c>
      <c r="C133" s="391" t="s">
        <v>176</v>
      </c>
      <c r="D133" s="392" t="s">
        <v>71</v>
      </c>
      <c r="E133" s="393">
        <v>42170</v>
      </c>
      <c r="F133" s="250">
        <v>43970</v>
      </c>
      <c r="G133" s="394">
        <v>34.146000000000001</v>
      </c>
      <c r="H133" s="384">
        <v>1037.52</v>
      </c>
      <c r="I133" s="395" t="s">
        <v>175</v>
      </c>
      <c r="J133" s="395" t="s">
        <v>175</v>
      </c>
      <c r="K133" s="197"/>
      <c r="M133" s="211" t="e">
        <f t="shared" si="16"/>
        <v>#VALUE!</v>
      </c>
      <c r="O133" s="15" t="e">
        <f t="shared" si="9"/>
        <v>#VALUE!</v>
      </c>
      <c r="P133" s="15"/>
      <c r="Q133" s="198">
        <v>7095525</v>
      </c>
    </row>
    <row r="134" spans="1:17" s="1" customFormat="1" ht="16.5" customHeight="1">
      <c r="A134" s="3"/>
      <c r="B134" s="331">
        <f t="shared" si="14"/>
        <v>112</v>
      </c>
      <c r="C134" s="396" t="s">
        <v>177</v>
      </c>
      <c r="D134" s="392" t="s">
        <v>10</v>
      </c>
      <c r="E134" s="353">
        <v>42352</v>
      </c>
      <c r="F134" s="250">
        <v>43980</v>
      </c>
      <c r="G134" s="394">
        <v>202.36799999999999</v>
      </c>
      <c r="H134" s="346">
        <v>5860.99</v>
      </c>
      <c r="I134" s="346">
        <v>5152.4449999999997</v>
      </c>
      <c r="J134" s="346">
        <v>5206.6679999999997</v>
      </c>
      <c r="K134" s="197"/>
      <c r="M134" s="211">
        <f t="shared" si="16"/>
        <v>1.052374164110436E-2</v>
      </c>
      <c r="O134" s="15">
        <f t="shared" si="9"/>
        <v>1.052374164110436E-2</v>
      </c>
      <c r="P134" s="15"/>
      <c r="Q134" s="198">
        <v>30718352</v>
      </c>
    </row>
    <row r="135" spans="1:17" s="1" customFormat="1" ht="18" customHeight="1">
      <c r="A135" s="3"/>
      <c r="B135" s="331">
        <f t="shared" si="14"/>
        <v>113</v>
      </c>
      <c r="C135" s="397" t="s">
        <v>178</v>
      </c>
      <c r="D135" s="398" t="s">
        <v>35</v>
      </c>
      <c r="E135" s="399">
        <v>42580</v>
      </c>
      <c r="F135" s="400">
        <v>43979</v>
      </c>
      <c r="G135" s="401">
        <v>99.012</v>
      </c>
      <c r="H135" s="346">
        <v>5281.1189999999997</v>
      </c>
      <c r="I135" s="402">
        <v>5123.8620000000001</v>
      </c>
      <c r="J135" s="402">
        <v>5219.2240000000002</v>
      </c>
      <c r="K135" s="403"/>
      <c r="L135" s="404"/>
      <c r="M135" s="405">
        <f t="shared" si="16"/>
        <v>1.8611352140241108E-2</v>
      </c>
      <c r="N135" s="404"/>
      <c r="O135" s="15">
        <f t="shared" ref="O135:O143" si="17">+(J135-I135)/I135</f>
        <v>1.8611352140241108E-2</v>
      </c>
      <c r="P135" s="15"/>
      <c r="Q135" s="198">
        <v>4877517</v>
      </c>
    </row>
    <row r="136" spans="1:17" s="1" customFormat="1" ht="16.5" customHeight="1">
      <c r="A136" s="3"/>
      <c r="B136" s="331">
        <f t="shared" si="14"/>
        <v>114</v>
      </c>
      <c r="C136" s="406" t="s">
        <v>179</v>
      </c>
      <c r="D136" s="183" t="s">
        <v>24</v>
      </c>
      <c r="E136" s="407">
        <v>42920</v>
      </c>
      <c r="F136" s="408">
        <v>43980</v>
      </c>
      <c r="G136" s="252">
        <v>3.2690000000000001</v>
      </c>
      <c r="H136" s="346">
        <v>90.736999999999995</v>
      </c>
      <c r="I136" s="374">
        <v>83.14</v>
      </c>
      <c r="J136" s="374">
        <v>84.275000000000006</v>
      </c>
      <c r="K136" s="409"/>
      <c r="L136" s="410"/>
      <c r="M136" s="411">
        <f t="shared" si="16"/>
        <v>1.3651671878758782E-2</v>
      </c>
      <c r="N136" s="410"/>
      <c r="O136" s="15">
        <f t="shared" si="17"/>
        <v>1.3651671878758782E-2</v>
      </c>
      <c r="P136" s="15"/>
      <c r="Q136" s="198">
        <v>1137760</v>
      </c>
    </row>
    <row r="137" spans="1:17" s="1" customFormat="1" ht="16.5" customHeight="1">
      <c r="A137" s="3"/>
      <c r="B137" s="331">
        <f t="shared" si="14"/>
        <v>115</v>
      </c>
      <c r="C137" s="406" t="s">
        <v>180</v>
      </c>
      <c r="D137" s="392" t="s">
        <v>10</v>
      </c>
      <c r="E137" s="412">
        <v>43416</v>
      </c>
      <c r="F137" s="250">
        <v>43980</v>
      </c>
      <c r="G137" s="252">
        <v>246.76900000000001</v>
      </c>
      <c r="H137" s="382">
        <v>5065.7830000000004</v>
      </c>
      <c r="I137" s="413">
        <v>4355.5950000000003</v>
      </c>
      <c r="J137" s="413">
        <v>4385.1210000000001</v>
      </c>
      <c r="K137" s="414"/>
      <c r="L137" s="415"/>
      <c r="M137" s="416">
        <f>+(J137-I137)/I137</f>
        <v>6.7788671811772764E-3</v>
      </c>
      <c r="N137" s="415"/>
      <c r="O137" s="15">
        <f t="shared" si="17"/>
        <v>6.7788671811772764E-3</v>
      </c>
      <c r="P137" s="15"/>
      <c r="Q137" s="198">
        <v>12540394</v>
      </c>
    </row>
    <row r="138" spans="1:17" s="1" customFormat="1" ht="16.5" customHeight="1" thickBot="1">
      <c r="A138" s="3"/>
      <c r="B138" s="331">
        <f t="shared" si="14"/>
        <v>116</v>
      </c>
      <c r="C138" s="396" t="s">
        <v>181</v>
      </c>
      <c r="D138" s="392" t="s">
        <v>121</v>
      </c>
      <c r="E138" s="407">
        <v>43507</v>
      </c>
      <c r="F138" s="417">
        <v>43949</v>
      </c>
      <c r="G138" s="252">
        <v>0.14299999999999999</v>
      </c>
      <c r="H138" s="346">
        <v>9.9469999999999992</v>
      </c>
      <c r="I138" s="374">
        <v>9.81</v>
      </c>
      <c r="J138" s="374">
        <v>9.9890000000000008</v>
      </c>
      <c r="K138" s="409"/>
      <c r="L138" s="410"/>
      <c r="M138" s="411">
        <f>+(J138-I138)/I138</f>
        <v>1.8246687054026531E-2</v>
      </c>
      <c r="N138" s="410"/>
      <c r="O138" s="15">
        <f t="shared" si="17"/>
        <v>1.8246687054026531E-2</v>
      </c>
      <c r="P138" s="15"/>
      <c r="Q138" s="198">
        <v>2504064</v>
      </c>
    </row>
    <row r="139" spans="1:17" s="1" customFormat="1" ht="16.5" customHeight="1" thickTop="1" thickBot="1">
      <c r="A139" s="3"/>
      <c r="B139" s="331">
        <f t="shared" si="14"/>
        <v>117</v>
      </c>
      <c r="C139" s="418" t="s">
        <v>182</v>
      </c>
      <c r="D139" s="419" t="s">
        <v>41</v>
      </c>
      <c r="E139" s="420">
        <v>39748</v>
      </c>
      <c r="F139" s="250">
        <v>43980</v>
      </c>
      <c r="G139" s="421">
        <v>9.2159999999999993</v>
      </c>
      <c r="H139" s="341">
        <v>165.77</v>
      </c>
      <c r="I139" s="336">
        <v>158.35499999999999</v>
      </c>
      <c r="J139" s="336">
        <v>159.27099999999999</v>
      </c>
      <c r="K139" s="197" t="s">
        <v>78</v>
      </c>
      <c r="M139" s="195" t="e">
        <f>+(#REF!-#REF!)/#REF!</f>
        <v>#REF!</v>
      </c>
      <c r="O139" s="15">
        <f t="shared" si="17"/>
        <v>5.7844715986233265E-3</v>
      </c>
      <c r="P139" s="15"/>
      <c r="Q139" s="198">
        <v>29616782</v>
      </c>
    </row>
    <row r="140" spans="1:17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4"/>
      <c r="L140" s="134"/>
      <c r="M140" s="187"/>
      <c r="N140" s="134"/>
      <c r="O140" s="15" t="e">
        <f t="shared" si="17"/>
        <v>#DIV/0!</v>
      </c>
      <c r="P140" s="15"/>
      <c r="Q140" s="198"/>
    </row>
    <row r="141" spans="1:17" s="1" customFormat="1" ht="16.5" customHeight="1" thickTop="1" thickBot="1">
      <c r="A141" s="3"/>
      <c r="B141" s="422">
        <v>119</v>
      </c>
      <c r="C141" s="423" t="s">
        <v>184</v>
      </c>
      <c r="D141" s="305" t="s">
        <v>16</v>
      </c>
      <c r="E141" s="424">
        <v>42024</v>
      </c>
      <c r="F141" s="425">
        <v>43980</v>
      </c>
      <c r="G141" s="426">
        <v>4.702</v>
      </c>
      <c r="H141" s="427">
        <v>120.893</v>
      </c>
      <c r="I141" s="427">
        <v>123.82599999999999</v>
      </c>
      <c r="J141" s="427">
        <v>125.461</v>
      </c>
      <c r="K141" s="247"/>
      <c r="L141" s="5"/>
      <c r="M141" s="428"/>
      <c r="N141" s="5"/>
      <c r="O141" s="15">
        <f t="shared" si="17"/>
        <v>1.3204012081469201E-2</v>
      </c>
      <c r="P141" s="15"/>
      <c r="Q141" s="198">
        <v>3903963</v>
      </c>
    </row>
    <row r="142" spans="1:17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7"/>
      <c r="O142" s="15" t="e">
        <f t="shared" si="17"/>
        <v>#DIV/0!</v>
      </c>
      <c r="P142" s="15"/>
      <c r="Q142" s="198"/>
    </row>
    <row r="143" spans="1:17" s="1" customFormat="1" ht="16.5" customHeight="1" thickTop="1" thickBot="1">
      <c r="A143" s="3"/>
      <c r="B143" s="429">
        <v>120</v>
      </c>
      <c r="C143" s="430" t="s">
        <v>186</v>
      </c>
      <c r="D143" s="431" t="s">
        <v>12</v>
      </c>
      <c r="E143" s="283">
        <v>42506</v>
      </c>
      <c r="F143" s="432">
        <v>43941</v>
      </c>
      <c r="G143" s="433">
        <v>293.48700000000002</v>
      </c>
      <c r="H143" s="434">
        <v>11311.257</v>
      </c>
      <c r="I143" s="427">
        <v>10130.168</v>
      </c>
      <c r="J143" s="427">
        <v>10339.527</v>
      </c>
      <c r="K143" s="197" t="s">
        <v>78</v>
      </c>
      <c r="M143" s="195">
        <f>+(J143-I143)/I143</f>
        <v>2.0666883313287636E-2</v>
      </c>
      <c r="O143" s="15">
        <f t="shared" si="17"/>
        <v>2.0666883313287636E-2</v>
      </c>
      <c r="P143" s="15"/>
      <c r="Q143" s="198">
        <v>9934636</v>
      </c>
    </row>
    <row r="144" spans="1:17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44"/>
      <c r="C147" s="437"/>
      <c r="D147" s="437"/>
      <c r="E147" s="438"/>
      <c r="F147" s="438"/>
      <c r="G147" s="438"/>
      <c r="H147" s="439"/>
      <c r="I147" s="439"/>
      <c r="J147" s="441" t="s">
        <v>29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29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29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0"/>
      <c r="I512" s="410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0"/>
      <c r="I513" s="410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0"/>
      <c r="I514" s="410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0"/>
      <c r="I515" s="410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0"/>
      <c r="I516" s="410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0"/>
      <c r="I517" s="410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0"/>
      <c r="I518" s="410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0"/>
      <c r="I519" s="410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0"/>
      <c r="I520" s="410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0"/>
      <c r="I521" s="410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0"/>
      <c r="I522" s="410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0"/>
      <c r="I523" s="410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0"/>
      <c r="I524" s="410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0"/>
      <c r="I525" s="410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0"/>
      <c r="I526" s="410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0"/>
      <c r="I527" s="410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0"/>
      <c r="I528" s="410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0"/>
      <c r="I529" s="410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0"/>
      <c r="I530" s="410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0"/>
      <c r="I531" s="410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0"/>
      <c r="I532" s="410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0"/>
      <c r="I533" s="410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0"/>
      <c r="I534" s="410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0"/>
      <c r="I535" s="410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0"/>
      <c r="I536" s="410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0"/>
      <c r="I537" s="410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0"/>
      <c r="I538" s="410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0"/>
      <c r="I539" s="410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0"/>
      <c r="I540" s="410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0"/>
      <c r="I541" s="410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0"/>
      <c r="I542" s="410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0"/>
      <c r="I543" s="410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0"/>
      <c r="I544" s="410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0"/>
      <c r="I545" s="410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0"/>
      <c r="I546" s="410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0"/>
      <c r="I547" s="410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0"/>
      <c r="I548" s="410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0"/>
      <c r="I549" s="410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0"/>
      <c r="I550" s="410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0"/>
      <c r="I551" s="410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0"/>
      <c r="I552" s="410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0"/>
      <c r="I553" s="410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0"/>
      <c r="I554" s="410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0"/>
      <c r="I555" s="410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0"/>
      <c r="I556" s="410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0"/>
      <c r="I557" s="410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0"/>
      <c r="I558" s="410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29</v>
      </c>
      <c r="J596" s="441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11-08-2020 </vt:lpstr>
      <vt:lpstr>'11-08-2020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2020-08-11T11:09:33Z</dcterms:created>
  <dcterms:modified xsi:type="dcterms:W3CDTF">2020-08-11T11:10:26Z</dcterms:modified>
</cp:coreProperties>
</file>