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 tabRatio="972" activeTab="9"/>
  </bookViews>
  <sheets>
    <sheet name="01-06-2020 " sheetId="19" r:id="rId1"/>
    <sheet name="02-06-2020" sheetId="20" r:id="rId2"/>
    <sheet name=" 03-06-2020" sheetId="21" r:id="rId3"/>
    <sheet name=" 04-06-2020 " sheetId="22" r:id="rId4"/>
    <sheet name=" 05-06-2020" sheetId="23" r:id="rId5"/>
    <sheet name=" 08-06-2020" sheetId="24" r:id="rId6"/>
    <sheet name=" 09-06-2020" sheetId="25" r:id="rId7"/>
    <sheet name=" 10-06-2020" sheetId="26" r:id="rId8"/>
    <sheet name=" 11-06-2020" sheetId="27" r:id="rId9"/>
    <sheet name=" 12-06-2020 " sheetId="28" r:id="rId10"/>
  </sheets>
  <definedNames>
    <definedName name="_xlnm._FilterDatabase" localSheetId="2" hidden="1">' 03-06-2020'!$P$1:$P$596</definedName>
    <definedName name="_xlnm._FilterDatabase" localSheetId="3" hidden="1">' 04-06-2020 '!$P$1:$P$596</definedName>
    <definedName name="_xlnm._FilterDatabase" localSheetId="4" hidden="1">' 05-06-2020'!$P$1:$P$596</definedName>
    <definedName name="_xlnm._FilterDatabase" localSheetId="5" hidden="1">' 08-06-2020'!$P$1:$P$596</definedName>
    <definedName name="_xlnm._FilterDatabase" localSheetId="6" hidden="1">' 09-06-2020'!$P$1:$P$596</definedName>
    <definedName name="_xlnm._FilterDatabase" localSheetId="7" hidden="1">' 10-06-2020'!$P$1:$P$596</definedName>
    <definedName name="_xlnm._FilterDatabase" localSheetId="8" hidden="1">' 11-06-2020'!$P$1:$P$596</definedName>
    <definedName name="_xlnm._FilterDatabase" localSheetId="0" hidden="1">'01-06-2020 '!$P$1:$P$596</definedName>
    <definedName name="_xlnm._FilterDatabase" localSheetId="1" hidden="1">'02-06-2020'!$P$1:$P$596</definedName>
    <definedName name="_xlnm.Print_Area" localSheetId="2">' 03-06-2020'!$B$1:$N$143</definedName>
    <definedName name="_xlnm.Print_Area" localSheetId="3">' 04-06-2020 '!$B$1:$N$143</definedName>
    <definedName name="_xlnm.Print_Area" localSheetId="4">' 05-06-2020'!$B$1:$N$143</definedName>
    <definedName name="_xlnm.Print_Area" localSheetId="5">' 08-06-2020'!$B$1:$N$143</definedName>
    <definedName name="_xlnm.Print_Area" localSheetId="6">' 09-06-2020'!$B$1:$N$143</definedName>
    <definedName name="_xlnm.Print_Area" localSheetId="7">' 10-06-2020'!$B$1:$N$143</definedName>
    <definedName name="_xlnm.Print_Area" localSheetId="8">' 11-06-2020'!$B$1:$N$143</definedName>
    <definedName name="_xlnm.Print_Area" localSheetId="9">' 12-06-2020 '!$B$1:$N$143</definedName>
    <definedName name="_xlnm.Print_Area" localSheetId="0">'01-06-2020 '!$B$1:$N$143</definedName>
    <definedName name="_xlnm.Print_Area" localSheetId="1">'02-06-2020'!$B$1:$N$143</definedName>
  </definedNames>
  <calcPr calcId="124519"/>
</workbook>
</file>

<file path=xl/calcChain.xml><?xml version="1.0" encoding="utf-8"?>
<calcChain xmlns="http://schemas.openxmlformats.org/spreadsheetml/2006/main">
  <c r="M143" i="28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M143" i="27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6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5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4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3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2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2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M143" i="19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<sst xmlns="http://schemas.openxmlformats.org/spreadsheetml/2006/main" count="3537" uniqueCount="200">
  <si>
    <t>Dénomination</t>
  </si>
  <si>
    <t>Gestionnaire</t>
  </si>
  <si>
    <t>Date d'ouverture</t>
  </si>
  <si>
    <t>VL au 31/12/2019</t>
  </si>
  <si>
    <t>VL antérieure</t>
  </si>
  <si>
    <t>Dernière VL</t>
  </si>
  <si>
    <t xml:space="preserve">    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</si>
  <si>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</si>
  <si>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</si>
  <si>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</si>
  <si>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</si>
  <si>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</si>
  <si>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</si>
  <si>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</si>
  <si>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</si>
  <si>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</si>
  <si>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</si>
  <si>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</si>
  <si>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</si>
  <si>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</si>
  <si>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</si>
  <si>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</si>
  <si>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</si>
  <si>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</si>
  <si>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</si>
  <si>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</si>
  <si>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</si>
  <si>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</si>
  <si>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</si>
  <si>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</si>
  <si>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</si>
  <si>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</si>
  <si>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</si>
  <si>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</si>
  <si>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</si>
  <si>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</si>
  <si>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</si>
  <si>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</si>
  <si>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</si>
  <si>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</si>
  <si>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</si>
  <si>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</si>
  <si>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</si>
  <si>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</si>
  <si>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</si>
  <si>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</si>
  <si>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</si>
  <si>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</si>
  <si>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</si>
  <si>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</si>
  <si>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</si>
  <si>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</si>
  <si>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</si>
  <si>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</si>
  <si>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</si>
  <si>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</si>
  <si>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</si>
  <si>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</si>
  <si>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</si>
  <si>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</si>
  <si>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</si>
  <si>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</si>
  <si>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</si>
  <si>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</si>
  <si>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</si>
  <si>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</si>
  <si>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</si>
  <si>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</si>
  <si>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</si>
  <si>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</si>
  <si>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</si>
  <si>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</si>
  <si>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</si>
  <si>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</si>
  <si>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</si>
  <si>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</si>
  <si>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</si>
  <si>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</si>
  <si>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</si>
  <si>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</si>
  <si>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</si>
  <si>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</si>
  <si>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</si>
  <si>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</si>
  <si>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</si>
  <si>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</si>
  <si>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</si>
  <si>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</si>
  <si>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JEUDI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</si>
  <si>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</si>
  <si>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</si>
  <si>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</si>
  <si>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</si>
  <si>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</si>
  <si>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</si>
  <si>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</si>
  <si>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</si>
  <si>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</si>
  <si>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</si>
  <si>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</si>
  <si>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</si>
  <si>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</si>
  <si>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</si>
  <si>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</si>
  <si>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</si>
  <si>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</si>
  <si>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</si>
  <si>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</si>
  <si>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</si>
  <si>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</si>
  <si>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</si>
  <si>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</si>
  <si>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</si>
  <si>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</si>
  <si>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</si>
  <si>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</si>
  <si>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</si>
  <si>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</si>
  <si>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</si>
  <si>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</si>
  <si>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</si>
  <si>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</si>
  <si>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</si>
  <si>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</si>
  <si>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</si>
  <si>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</si>
  <si>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</si>
  <si>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</si>
  <si>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</si>
  <si>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</si>
  <si>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</si>
  <si>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</si>
  <si>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</si>
  <si>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</si>
  <si>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</si>
  <si>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</si>
  <si>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</si>
  <si>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</si>
  <si>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</si>
  <si>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</si>
  <si>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</si>
  <si>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</si>
  <si>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</si>
  <si>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</si>
  <si>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</si>
  <si>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</si>
  <si>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</si>
  <si>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</si>
  <si>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</si>
  <si>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</si>
  <si>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</si>
  <si>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</si>
  <si>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</si>
  <si>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</si>
  <si>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</si>
  <si>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</si>
  <si>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</si>
  <si>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</si>
  <si>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</si>
  <si>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</si>
  <si>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</si>
  <si>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</si>
  <si>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</si>
  <si>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</si>
  <si>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</si>
  <si>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</si>
  <si>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</si>
  <si>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</si>
  <si>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</si>
  <si>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</si>
  <si>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</si>
  <si>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</si>
  <si>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</si>
  <si>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</si>
  <si>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</si>
  <si>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</si>
  <si>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</si>
  <si>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</si>
  <si>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</si>
  <si>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</si>
  <si>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</si>
  <si>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</si>
  <si>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</si>
  <si>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VALEURS INSTITUTIONNEL</t>
  </si>
  <si>
    <t>TUNISIAN FUNDAMENTAL FUND</t>
  </si>
  <si>
    <t>LUNDI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</si>
  <si>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</si>
  <si>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</si>
  <si>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</si>
  <si>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</si>
  <si>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</si>
  <si>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</si>
  <si>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</si>
  <si>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 xml:space="preserve">                                                                              </t>
  </si>
  <si>
    <t xml:space="preserve">  </t>
  </si>
  <si>
    <t xml:space="preserve">   </t>
  </si>
  <si>
    <t>En dissolution</t>
  </si>
  <si>
    <t>FCP SMART EQUITY 2 **</t>
  </si>
  <si>
    <t>* FCP en liquidation suite à l'expiration de sa durée de vie</t>
  </si>
  <si>
    <t>* *FCP en dissolution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</si>
</sst>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sz val="10"/>
      <color rgb="FF7030A0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  <font>
      <b/>
      <sz val="11"/>
      <color rgb="FF1F4E7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8" fontId="9" fillId="0" borderId="33" xfId="2" applyNumberFormat="1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8" fillId="0" borderId="42" xfId="2" applyFont="1" applyFill="1" applyBorder="1" applyAlignment="1">
      <alignment vertical="center"/>
    </xf>
    <xf numFmtId="168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168" fontId="9" fillId="0" borderId="46" xfId="2" applyNumberFormat="1" applyFont="1" applyFill="1" applyBorder="1" applyAlignment="1">
      <alignment horizontal="right" vertical="center"/>
    </xf>
    <xf numFmtId="168" fontId="9" fillId="0" borderId="34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vertical="center"/>
    </xf>
    <xf numFmtId="3" fontId="4" fillId="0" borderId="48" xfId="2" applyNumberFormat="1" applyFont="1" applyFill="1" applyBorder="1"/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2" borderId="50" xfId="2" applyNumberFormat="1" applyFont="1" applyFill="1" applyBorder="1" applyAlignment="1">
      <alignment horizontal="right" vertical="center"/>
    </xf>
    <xf numFmtId="168" fontId="9" fillId="0" borderId="51" xfId="2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47" xfId="2" applyBorder="1"/>
    <xf numFmtId="166" fontId="4" fillId="0" borderId="48" xfId="2" applyNumberFormat="1" applyFont="1" applyFill="1" applyBorder="1"/>
    <xf numFmtId="0" fontId="7" fillId="0" borderId="53" xfId="3" applyFont="1" applyFill="1" applyBorder="1" applyAlignment="1">
      <alignment horizontal="left" vertical="center"/>
    </xf>
    <xf numFmtId="0" fontId="8" fillId="0" borderId="53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66" fontId="4" fillId="0" borderId="55" xfId="2" applyNumberFormat="1" applyFont="1" applyFill="1" applyBorder="1"/>
    <xf numFmtId="168" fontId="9" fillId="0" borderId="32" xfId="2" applyNumberFormat="1" applyFont="1" applyFill="1" applyBorder="1" applyAlignment="1">
      <alignment horizontal="right" vertical="center"/>
    </xf>
    <xf numFmtId="168" fontId="9" fillId="0" borderId="43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horizontal="right" vertical="center"/>
    </xf>
    <xf numFmtId="168" fontId="9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61" xfId="2" applyFill="1" applyBorder="1"/>
    <xf numFmtId="166" fontId="4" fillId="0" borderId="23" xfId="2" applyNumberFormat="1" applyFont="1" applyFill="1" applyBorder="1"/>
    <xf numFmtId="0" fontId="2" fillId="0" borderId="64" xfId="2" applyBorder="1"/>
    <xf numFmtId="0" fontId="2" fillId="0" borderId="0" xfId="2" applyFill="1" applyBorder="1"/>
    <xf numFmtId="0" fontId="7" fillId="0" borderId="65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6" xfId="2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68" xfId="2" applyNumberFormat="1" applyFont="1" applyFill="1" applyBorder="1" applyAlignment="1">
      <alignment vertical="center"/>
    </xf>
    <xf numFmtId="165" fontId="10" fillId="2" borderId="69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8" fillId="0" borderId="72" xfId="2" applyFont="1" applyFill="1" applyBorder="1" applyAlignment="1">
      <alignment vertical="center"/>
    </xf>
    <xf numFmtId="167" fontId="9" fillId="0" borderId="73" xfId="2" applyNumberFormat="1" applyFont="1" applyFill="1" applyBorder="1" applyAlignment="1">
      <alignment vertical="center"/>
    </xf>
    <xf numFmtId="167" fontId="9" fillId="0" borderId="3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6" fontId="4" fillId="0" borderId="74" xfId="2" applyNumberFormat="1" applyFont="1" applyFill="1" applyBorder="1"/>
    <xf numFmtId="0" fontId="2" fillId="0" borderId="0" xfId="2" applyFont="1" applyFill="1"/>
    <xf numFmtId="0" fontId="8" fillId="0" borderId="71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0" fontId="8" fillId="0" borderId="76" xfId="2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167" fontId="9" fillId="0" borderId="78" xfId="2" applyNumberFormat="1" applyFont="1" applyFill="1" applyBorder="1" applyAlignment="1">
      <alignment vertical="center"/>
    </xf>
    <xf numFmtId="165" fontId="10" fillId="0" borderId="78" xfId="2" applyNumberFormat="1" applyFont="1" applyFill="1" applyBorder="1" applyAlignment="1">
      <alignment vertical="center"/>
    </xf>
    <xf numFmtId="165" fontId="10" fillId="2" borderId="79" xfId="2" applyNumberFormat="1" applyFont="1" applyFill="1" applyBorder="1" applyAlignment="1">
      <alignment horizontal="right" vertical="center"/>
    </xf>
    <xf numFmtId="166" fontId="4" fillId="0" borderId="80" xfId="2" applyNumberFormat="1" applyFont="1" applyFill="1" applyBorder="1"/>
    <xf numFmtId="0" fontId="7" fillId="0" borderId="81" xfId="3" applyFont="1" applyFill="1" applyBorder="1" applyAlignment="1">
      <alignment vertical="center"/>
    </xf>
    <xf numFmtId="0" fontId="8" fillId="0" borderId="82" xfId="3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8" fontId="9" fillId="0" borderId="84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165" fontId="10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166" fontId="4" fillId="0" borderId="79" xfId="2" applyNumberFormat="1" applyFont="1" applyFill="1" applyBorder="1"/>
    <xf numFmtId="0" fontId="11" fillId="2" borderId="91" xfId="3" applyFont="1" applyFill="1" applyBorder="1" applyAlignment="1">
      <alignment vertical="center"/>
    </xf>
    <xf numFmtId="0" fontId="8" fillId="0" borderId="91" xfId="3" applyFont="1" applyFill="1" applyBorder="1" applyAlignment="1">
      <alignment vertical="center"/>
    </xf>
    <xf numFmtId="168" fontId="9" fillId="0" borderId="92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horizontal="right" vertical="center"/>
    </xf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8" fillId="0" borderId="96" xfId="2" applyFont="1" applyFill="1" applyBorder="1" applyAlignment="1">
      <alignment vertical="center"/>
    </xf>
    <xf numFmtId="168" fontId="9" fillId="0" borderId="97" xfId="2" applyNumberFormat="1" applyFont="1" applyFill="1" applyBorder="1" applyAlignment="1">
      <alignment horizontal="right" vertical="center"/>
    </xf>
    <xf numFmtId="168" fontId="9" fillId="0" borderId="98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165" fontId="10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0" xfId="2" applyNumberFormat="1" applyFont="1" applyFill="1" applyBorder="1"/>
    <xf numFmtId="0" fontId="12" fillId="0" borderId="101" xfId="2" applyFont="1" applyFill="1" applyBorder="1" applyAlignment="1">
      <alignment vertical="center"/>
    </xf>
    <xf numFmtId="0" fontId="7" fillId="0" borderId="66" xfId="3" applyFont="1" applyFill="1" applyBorder="1" applyAlignment="1">
      <alignment horizontal="left" vertical="center"/>
    </xf>
    <xf numFmtId="0" fontId="2" fillId="0" borderId="102" xfId="2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166" fontId="4" fillId="0" borderId="103" xfId="2" applyNumberFormat="1" applyFont="1" applyFill="1" applyBorder="1"/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104" xfId="3" applyFont="1" applyFill="1" applyBorder="1" applyAlignment="1">
      <alignment vertical="center"/>
    </xf>
    <xf numFmtId="0" fontId="7" fillId="0" borderId="72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right" vertical="center"/>
    </xf>
    <xf numFmtId="10" fontId="4" fillId="0" borderId="106" xfId="2" applyNumberFormat="1" applyFont="1" applyFill="1" applyBorder="1"/>
    <xf numFmtId="0" fontId="7" fillId="0" borderId="107" xfId="3" applyFont="1" applyFill="1" applyBorder="1" applyAlignment="1">
      <alignment vertical="center"/>
    </xf>
    <xf numFmtId="0" fontId="8" fillId="0" borderId="108" xfId="2" applyFont="1" applyFill="1" applyBorder="1" applyAlignment="1">
      <alignment horizontal="left" vertical="center" wrapText="1"/>
    </xf>
    <xf numFmtId="168" fontId="9" fillId="0" borderId="109" xfId="2" applyNumberFormat="1" applyFont="1" applyFill="1" applyBorder="1" applyAlignment="1">
      <alignment vertical="center"/>
    </xf>
    <xf numFmtId="168" fontId="9" fillId="0" borderId="110" xfId="2" applyNumberFormat="1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2" fillId="0" borderId="54" xfId="2" applyBorder="1"/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168" fontId="9" fillId="0" borderId="114" xfId="2" applyNumberFormat="1" applyFont="1" applyFill="1" applyBorder="1" applyAlignment="1">
      <alignment vertical="center"/>
    </xf>
    <xf numFmtId="168" fontId="9" fillId="0" borderId="115" xfId="2" applyNumberFormat="1" applyFont="1" applyFill="1" applyBorder="1" applyAlignment="1">
      <alignment vertical="center"/>
    </xf>
    <xf numFmtId="165" fontId="9" fillId="0" borderId="116" xfId="2" applyNumberFormat="1" applyFont="1" applyFill="1" applyBorder="1" applyAlignment="1">
      <alignment horizontal="right" vertical="center"/>
    </xf>
    <xf numFmtId="165" fontId="10" fillId="0" borderId="117" xfId="2" applyNumberFormat="1" applyFont="1" applyFill="1" applyBorder="1" applyAlignment="1">
      <alignment horizontal="right" vertical="center"/>
    </xf>
    <xf numFmtId="0" fontId="7" fillId="0" borderId="118" xfId="3" applyFont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18" xfId="2" applyNumberFormat="1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10" fillId="0" borderId="121" xfId="2" applyNumberFormat="1" applyFont="1" applyFill="1" applyBorder="1" applyAlignment="1">
      <alignment horizontal="right" vertical="center"/>
    </xf>
    <xf numFmtId="10" fontId="4" fillId="0" borderId="90" xfId="2" applyNumberFormat="1" applyFont="1" applyFill="1" applyBorder="1"/>
    <xf numFmtId="0" fontId="2" fillId="0" borderId="0" xfId="2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7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13" fillId="0" borderId="124" xfId="2" applyFont="1" applyFill="1" applyBorder="1" applyAlignment="1">
      <alignment vertical="center" wrapText="1"/>
    </xf>
    <xf numFmtId="167" fontId="9" fillId="0" borderId="67" xfId="2" applyNumberFormat="1" applyFont="1" applyFill="1" applyBorder="1" applyAlignment="1"/>
    <xf numFmtId="167" fontId="9" fillId="0" borderId="68" xfId="2" applyNumberFormat="1" applyFont="1" applyFill="1" applyBorder="1" applyAlignment="1"/>
    <xf numFmtId="0" fontId="7" fillId="0" borderId="125" xfId="2" applyFont="1" applyFill="1" applyBorder="1" applyAlignment="1">
      <alignment vertical="center"/>
    </xf>
    <xf numFmtId="166" fontId="4" fillId="0" borderId="55" xfId="2" applyNumberFormat="1" applyFont="1" applyFill="1" applyBorder="1" applyAlignment="1">
      <alignment horizontal="right"/>
    </xf>
    <xf numFmtId="0" fontId="7" fillId="0" borderId="126" xfId="3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9" fillId="0" borderId="128" xfId="2" applyNumberFormat="1" applyFont="1" applyFill="1" applyBorder="1" applyAlignment="1"/>
    <xf numFmtId="167" fontId="9" fillId="0" borderId="129" xfId="2" applyNumberFormat="1" applyFont="1" applyFill="1" applyBorder="1" applyAlignment="1"/>
    <xf numFmtId="165" fontId="7" fillId="0" borderId="128" xfId="2" applyNumberFormat="1" applyFont="1" applyFill="1" applyBorder="1" applyAlignment="1">
      <alignment vertical="center"/>
    </xf>
    <xf numFmtId="9" fontId="2" fillId="0" borderId="54" xfId="1" applyFont="1" applyFill="1" applyBorder="1"/>
    <xf numFmtId="166" fontId="4" fillId="0" borderId="122" xfId="2" applyNumberFormat="1" applyFont="1" applyFill="1" applyBorder="1"/>
    <xf numFmtId="0" fontId="7" fillId="0" borderId="130" xfId="3" applyFont="1" applyFill="1" applyBorder="1" applyAlignment="1">
      <alignment vertical="center"/>
    </xf>
    <xf numFmtId="0" fontId="8" fillId="0" borderId="131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2" fillId="0" borderId="54" xfId="2" applyNumberFormat="1" applyBorder="1"/>
    <xf numFmtId="0" fontId="2" fillId="2" borderId="0" xfId="2" applyFont="1" applyFill="1"/>
    <xf numFmtId="0" fontId="8" fillId="0" borderId="127" xfId="2" applyFont="1" applyFill="1" applyBorder="1" applyAlignment="1">
      <alignment vertical="center"/>
    </xf>
    <xf numFmtId="0" fontId="8" fillId="0" borderId="132" xfId="2" applyFont="1" applyFill="1" applyBorder="1" applyAlignment="1">
      <alignment vertical="center"/>
    </xf>
    <xf numFmtId="167" fontId="9" fillId="0" borderId="133" xfId="2" applyNumberFormat="1" applyFont="1" applyFill="1" applyBorder="1" applyAlignment="1"/>
    <xf numFmtId="167" fontId="9" fillId="0" borderId="134" xfId="2" applyNumberFormat="1" applyFont="1" applyFill="1" applyBorder="1" applyAlignment="1"/>
    <xf numFmtId="0" fontId="7" fillId="0" borderId="135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8" fillId="0" borderId="137" xfId="2" applyFont="1" applyFill="1" applyBorder="1" applyAlignment="1">
      <alignment vertical="center"/>
    </xf>
    <xf numFmtId="167" fontId="9" fillId="0" borderId="135" xfId="2" applyNumberFormat="1" applyFont="1" applyFill="1" applyBorder="1" applyAlignment="1"/>
    <xf numFmtId="0" fontId="7" fillId="0" borderId="137" xfId="2" applyNumberFormat="1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6" fontId="4" fillId="0" borderId="47" xfId="2" applyNumberFormat="1" applyFont="1" applyFill="1" applyBorder="1"/>
    <xf numFmtId="3" fontId="4" fillId="0" borderId="139" xfId="2" applyNumberFormat="1" applyFont="1" applyFill="1" applyBorder="1"/>
    <xf numFmtId="0" fontId="7" fillId="0" borderId="140" xfId="2" applyFont="1" applyFill="1" applyBorder="1" applyAlignment="1">
      <alignment vertical="center"/>
    </xf>
    <xf numFmtId="0" fontId="8" fillId="0" borderId="140" xfId="2" applyFont="1" applyFill="1" applyBorder="1" applyAlignment="1">
      <alignment vertical="center"/>
    </xf>
    <xf numFmtId="166" fontId="4" fillId="0" borderId="139" xfId="2" applyNumberFormat="1" applyFont="1" applyFill="1" applyBorder="1"/>
    <xf numFmtId="0" fontId="7" fillId="0" borderId="134" xfId="2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35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8" fillId="0" borderId="142" xfId="2" applyFont="1" applyFill="1" applyBorder="1" applyAlignment="1">
      <alignment vertical="center"/>
    </xf>
    <xf numFmtId="168" fontId="9" fillId="0" borderId="135" xfId="2" applyNumberFormat="1" applyFont="1" applyFill="1" applyBorder="1" applyAlignment="1">
      <alignment vertical="center"/>
    </xf>
    <xf numFmtId="168" fontId="9" fillId="0" borderId="134" xfId="2" applyNumberFormat="1" applyFont="1" applyFill="1" applyBorder="1" applyAlignment="1">
      <alignment vertical="center"/>
    </xf>
    <xf numFmtId="168" fontId="9" fillId="0" borderId="143" xfId="2" applyNumberFormat="1" applyFont="1" applyFill="1" applyBorder="1" applyAlignment="1">
      <alignment vertical="center"/>
    </xf>
    <xf numFmtId="0" fontId="2" fillId="2" borderId="90" xfId="2" applyFill="1" applyBorder="1"/>
    <xf numFmtId="166" fontId="4" fillId="0" borderId="144" xfId="2" applyNumberFormat="1" applyFont="1" applyFill="1" applyBorder="1"/>
    <xf numFmtId="0" fontId="7" fillId="0" borderId="145" xfId="2" applyFont="1" applyFill="1" applyBorder="1" applyAlignment="1">
      <alignment vertical="center"/>
    </xf>
    <xf numFmtId="0" fontId="8" fillId="0" borderId="145" xfId="2" applyFont="1" applyFill="1" applyBorder="1" applyAlignment="1">
      <alignment vertical="center"/>
    </xf>
    <xf numFmtId="168" fontId="9" fillId="0" borderId="146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0" fontId="9" fillId="0" borderId="148" xfId="2" applyFont="1" applyFill="1" applyBorder="1" applyAlignment="1">
      <alignment horizontal="right" vertical="center"/>
    </xf>
    <xf numFmtId="165" fontId="10" fillId="2" borderId="14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51" xfId="2" applyNumberFormat="1" applyFont="1" applyFill="1" applyBorder="1"/>
    <xf numFmtId="0" fontId="7" fillId="0" borderId="137" xfId="3" applyFont="1" applyFill="1" applyBorder="1" applyAlignment="1">
      <alignment vertical="center"/>
    </xf>
    <xf numFmtId="0" fontId="13" fillId="0" borderId="152" xfId="2" applyFont="1" applyFill="1" applyBorder="1" applyAlignment="1">
      <alignment vertical="center" wrapText="1"/>
    </xf>
    <xf numFmtId="167" fontId="9" fillId="0" borderId="135" xfId="2" applyNumberFormat="1" applyFont="1" applyFill="1" applyBorder="1" applyAlignment="1">
      <alignment vertical="center"/>
    </xf>
    <xf numFmtId="167" fontId="9" fillId="0" borderId="134" xfId="2" applyNumberFormat="1" applyFont="1" applyFill="1" applyBorder="1" applyAlignment="1">
      <alignment vertical="center"/>
    </xf>
    <xf numFmtId="169" fontId="7" fillId="0" borderId="153" xfId="4" applyNumberFormat="1" applyFont="1" applyFill="1" applyBorder="1" applyAlignment="1">
      <alignment horizontal="right" vertical="center"/>
    </xf>
    <xf numFmtId="165" fontId="10" fillId="0" borderId="1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47" xfId="2" applyFont="1" applyFill="1" applyBorder="1" applyAlignment="1">
      <alignment vertical="center"/>
    </xf>
    <xf numFmtId="0" fontId="7" fillId="0" borderId="135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166" fontId="4" fillId="2" borderId="80" xfId="2" applyNumberFormat="1" applyFont="1" applyFill="1" applyBorder="1"/>
    <xf numFmtId="0" fontId="7" fillId="0" borderId="137" xfId="3" applyFont="1" applyBorder="1" applyAlignment="1">
      <alignment vertical="center"/>
    </xf>
    <xf numFmtId="0" fontId="2" fillId="5" borderId="0" xfId="2" applyFont="1" applyFill="1" applyBorder="1" applyAlignment="1">
      <alignment horizontal="left" vertical="center" indent="1"/>
    </xf>
    <xf numFmtId="0" fontId="2" fillId="9" borderId="0" xfId="2" applyFont="1" applyFill="1" applyBorder="1" applyAlignment="1">
      <alignment vertical="center"/>
    </xf>
    <xf numFmtId="0" fontId="2" fillId="5" borderId="47" xfId="2" applyFont="1" applyFill="1" applyBorder="1" applyAlignment="1">
      <alignment horizontal="left" vertical="center" indent="1"/>
    </xf>
    <xf numFmtId="166" fontId="4" fillId="2" borderId="55" xfId="2" applyNumberFormat="1" applyFont="1" applyFill="1" applyBorder="1"/>
    <xf numFmtId="0" fontId="7" fillId="0" borderId="154" xfId="2" applyFont="1" applyFill="1" applyBorder="1" applyAlignment="1">
      <alignment vertical="center"/>
    </xf>
    <xf numFmtId="0" fontId="8" fillId="0" borderId="154" xfId="2" applyFont="1" applyFill="1" applyBorder="1" applyAlignment="1">
      <alignment vertical="center"/>
    </xf>
    <xf numFmtId="168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horizontal="right" vertical="center"/>
    </xf>
    <xf numFmtId="165" fontId="10" fillId="0" borderId="158" xfId="2" applyNumberFormat="1" applyFont="1" applyFill="1" applyBorder="1" applyAlignment="1">
      <alignment horizontal="right" vertical="center"/>
    </xf>
    <xf numFmtId="0" fontId="15" fillId="5" borderId="54" xfId="2" applyFont="1" applyFill="1" applyBorder="1" applyAlignment="1">
      <alignment horizontal="left" vertical="center" indent="3"/>
    </xf>
    <xf numFmtId="166" fontId="4" fillId="2" borderId="122" xfId="2" applyNumberFormat="1" applyFont="1" applyFill="1" applyBorder="1"/>
    <xf numFmtId="0" fontId="7" fillId="0" borderId="159" xfId="2" applyFont="1" applyFill="1" applyBorder="1" applyAlignment="1">
      <alignment vertical="center"/>
    </xf>
    <xf numFmtId="0" fontId="8" fillId="0" borderId="159" xfId="2" applyFont="1" applyFill="1" applyBorder="1" applyAlignment="1">
      <alignment horizontal="left" vertical="center" wrapText="1"/>
    </xf>
    <xf numFmtId="169" fontId="7" fillId="0" borderId="160" xfId="4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0" borderId="47" xfId="2" applyFont="1" applyFill="1" applyBorder="1" applyAlignment="1">
      <alignment vertical="center"/>
    </xf>
    <xf numFmtId="0" fontId="8" fillId="0" borderId="161" xfId="2" applyFont="1" applyFill="1" applyBorder="1" applyAlignment="1">
      <alignment vertical="center"/>
    </xf>
    <xf numFmtId="167" fontId="9" fillId="0" borderId="162" xfId="2" applyNumberFormat="1" applyFont="1" applyFill="1" applyBorder="1" applyAlignment="1">
      <alignment vertical="center"/>
    </xf>
    <xf numFmtId="165" fontId="10" fillId="0" borderId="8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7" fillId="0" borderId="159" xfId="3" applyFont="1" applyBorder="1" applyAlignment="1">
      <alignment vertical="center"/>
    </xf>
    <xf numFmtId="165" fontId="7" fillId="0" borderId="163" xfId="2" applyNumberFormat="1" applyFont="1" applyFill="1" applyBorder="1" applyAlignment="1">
      <alignment horizontal="right" vertical="center"/>
    </xf>
    <xf numFmtId="165" fontId="10" fillId="0" borderId="164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7" fontId="9" fillId="0" borderId="167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68" xfId="2" applyNumberFormat="1" applyFont="1" applyFill="1" applyBorder="1" applyAlignment="1">
      <alignment horizontal="right" vertical="center"/>
    </xf>
    <xf numFmtId="0" fontId="2" fillId="8" borderId="47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8" fillId="0" borderId="169" xfId="2" applyFont="1" applyFill="1" applyBorder="1" applyAlignment="1">
      <alignment vertical="center"/>
    </xf>
    <xf numFmtId="168" fontId="9" fillId="0" borderId="170" xfId="2" applyNumberFormat="1" applyFont="1" applyFill="1" applyBorder="1" applyAlignment="1">
      <alignment vertical="center"/>
    </xf>
    <xf numFmtId="168" fontId="9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8" fontId="9" fillId="0" borderId="162" xfId="2" applyNumberFormat="1" applyFont="1" applyFill="1" applyBorder="1" applyAlignment="1">
      <alignment vertical="center"/>
    </xf>
    <xf numFmtId="168" fontId="9" fillId="0" borderId="173" xfId="2" applyNumberFormat="1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166" fontId="4" fillId="2" borderId="48" xfId="2" applyNumberFormat="1" applyFont="1" applyFill="1" applyBorder="1"/>
    <xf numFmtId="0" fontId="7" fillId="0" borderId="175" xfId="2" applyFont="1" applyFill="1" applyBorder="1" applyAlignment="1">
      <alignment vertical="center"/>
    </xf>
    <xf numFmtId="0" fontId="8" fillId="0" borderId="176" xfId="2" applyFont="1" applyFill="1" applyBorder="1" applyAlignment="1">
      <alignment vertical="center"/>
    </xf>
    <xf numFmtId="168" fontId="9" fillId="0" borderId="177" xfId="2" applyNumberFormat="1" applyFont="1" applyFill="1" applyBorder="1" applyAlignment="1">
      <alignment vertical="center"/>
    </xf>
    <xf numFmtId="168" fontId="9" fillId="0" borderId="178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10" fillId="0" borderId="180" xfId="2" applyNumberFormat="1" applyFont="1" applyFill="1" applyBorder="1" applyAlignment="1">
      <alignment horizontal="right" vertical="center"/>
    </xf>
    <xf numFmtId="165" fontId="10" fillId="0" borderId="181" xfId="2" applyNumberFormat="1" applyFont="1" applyFill="1" applyBorder="1" applyAlignment="1">
      <alignment horizontal="right" vertical="center"/>
    </xf>
    <xf numFmtId="0" fontId="2" fillId="10" borderId="62" xfId="2" applyFont="1" applyFill="1" applyBorder="1" applyAlignment="1">
      <alignment vertical="center"/>
    </xf>
    <xf numFmtId="0" fontId="2" fillId="0" borderId="62" xfId="2" applyBorder="1"/>
    <xf numFmtId="10" fontId="4" fillId="0" borderId="62" xfId="2" applyNumberFormat="1" applyFont="1" applyBorder="1"/>
    <xf numFmtId="0" fontId="2" fillId="8" borderId="182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7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8" fillId="0" borderId="184" xfId="2" applyFont="1" applyFill="1" applyBorder="1" applyAlignment="1">
      <alignment vertical="center"/>
    </xf>
    <xf numFmtId="168" fontId="9" fillId="0" borderId="185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10" fillId="2" borderId="180" xfId="2" applyNumberFormat="1" applyFont="1" applyFill="1" applyBorder="1" applyAlignment="1">
      <alignment horizontal="right" vertical="center"/>
    </xf>
    <xf numFmtId="165" fontId="10" fillId="2" borderId="188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65" fontId="10" fillId="2" borderId="207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center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8" fillId="0" borderId="210" xfId="2" applyFont="1" applyFill="1" applyBorder="1" applyAlignment="1">
      <alignment vertical="center"/>
    </xf>
    <xf numFmtId="165" fontId="9" fillId="0" borderId="212" xfId="2" applyNumberFormat="1" applyFont="1" applyFill="1" applyBorder="1" applyAlignment="1">
      <alignment horizontal="right" vertical="center"/>
    </xf>
    <xf numFmtId="170" fontId="2" fillId="0" borderId="47" xfId="1" applyNumberFormat="1" applyFont="1" applyFill="1" applyBorder="1"/>
    <xf numFmtId="0" fontId="7" fillId="0" borderId="209" xfId="3" applyFont="1" applyFill="1" applyBorder="1" applyAlignment="1">
      <alignment vertical="center"/>
    </xf>
    <xf numFmtId="168" fontId="9" fillId="0" borderId="213" xfId="2" applyNumberFormat="1" applyFont="1" applyFill="1" applyBorder="1" applyAlignment="1">
      <alignment horizontal="right" vertical="center"/>
    </xf>
    <xf numFmtId="0" fontId="7" fillId="0" borderId="209" xfId="3" applyFont="1" applyBorder="1" applyAlignment="1">
      <alignment vertical="center"/>
    </xf>
    <xf numFmtId="170" fontId="2" fillId="0" borderId="47" xfId="1" applyNumberFormat="1" applyFont="1" applyBorder="1"/>
    <xf numFmtId="0" fontId="17" fillId="0" borderId="214" xfId="2" applyFont="1" applyFill="1" applyBorder="1" applyAlignment="1">
      <alignment vertical="center" wrapText="1"/>
    </xf>
    <xf numFmtId="166" fontId="4" fillId="2" borderId="23" xfId="2" applyNumberFormat="1" applyFont="1" applyFill="1" applyBorder="1"/>
    <xf numFmtId="10" fontId="4" fillId="2" borderId="22" xfId="2" applyNumberFormat="1" applyFont="1" applyFill="1" applyBorder="1"/>
    <xf numFmtId="0" fontId="2" fillId="2" borderId="47" xfId="2" applyFill="1" applyBorder="1"/>
    <xf numFmtId="168" fontId="9" fillId="0" borderId="206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166" fontId="4" fillId="0" borderId="216" xfId="2" applyNumberFormat="1" applyFont="1" applyFill="1" applyBorder="1"/>
    <xf numFmtId="1" fontId="7" fillId="0" borderId="217" xfId="2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8" fillId="0" borderId="219" xfId="2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8" fillId="0" borderId="211" xfId="2" applyFont="1" applyFill="1" applyBorder="1" applyAlignment="1">
      <alignment vertical="center"/>
    </xf>
    <xf numFmtId="0" fontId="2" fillId="0" borderId="54" xfId="2" applyFont="1" applyFill="1" applyBorder="1"/>
    <xf numFmtId="0" fontId="7" fillId="0" borderId="221" xfId="2" applyFont="1" applyFill="1" applyBorder="1" applyAlignment="1">
      <alignment vertical="center"/>
    </xf>
    <xf numFmtId="0" fontId="8" fillId="0" borderId="222" xfId="2" applyFont="1" applyFill="1" applyBorder="1" applyAlignment="1">
      <alignment vertical="center"/>
    </xf>
    <xf numFmtId="168" fontId="9" fillId="0" borderId="219" xfId="2" applyNumberFormat="1" applyFont="1" applyFill="1" applyBorder="1" applyAlignment="1">
      <alignment horizontal="right" vertical="center"/>
    </xf>
    <xf numFmtId="3" fontId="4" fillId="0" borderId="216" xfId="2" applyNumberFormat="1" applyFont="1" applyFill="1" applyBorder="1"/>
    <xf numFmtId="0" fontId="7" fillId="0" borderId="223" xfId="3" applyFont="1" applyFill="1" applyBorder="1" applyAlignment="1">
      <alignment vertical="center"/>
    </xf>
    <xf numFmtId="165" fontId="10" fillId="0" borderId="188" xfId="2" applyNumberFormat="1" applyFont="1" applyFill="1" applyBorder="1" applyAlignment="1">
      <alignment horizontal="right" vertical="center"/>
    </xf>
    <xf numFmtId="3" fontId="4" fillId="0" borderId="23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8" fillId="0" borderId="224" xfId="2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10" fillId="0" borderId="47" xfId="2" applyNumberFormat="1" applyFont="1" applyFill="1" applyBorder="1"/>
    <xf numFmtId="0" fontId="7" fillId="0" borderId="183" xfId="2" applyFont="1" applyFill="1" applyBorder="1" applyAlignment="1">
      <alignment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10" fillId="2" borderId="228" xfId="2" applyNumberFormat="1" applyFont="1" applyFill="1" applyBorder="1" applyAlignment="1">
      <alignment horizontal="right" vertical="center"/>
    </xf>
    <xf numFmtId="166" fontId="4" fillId="0" borderId="200" xfId="2" applyNumberFormat="1" applyFont="1" applyFill="1" applyBorder="1"/>
    <xf numFmtId="0" fontId="7" fillId="0" borderId="229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9" fillId="0" borderId="204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90" xfId="2" applyBorder="1"/>
    <xf numFmtId="3" fontId="4" fillId="0" borderId="231" xfId="2" applyNumberFormat="1" applyFont="1" applyFill="1" applyBorder="1" applyAlignment="1">
      <alignment horizontal="right"/>
    </xf>
    <xf numFmtId="0" fontId="7" fillId="0" borderId="226" xfId="3" applyFont="1" applyFill="1" applyBorder="1" applyAlignment="1">
      <alignment vertical="center"/>
    </xf>
    <xf numFmtId="0" fontId="8" fillId="0" borderId="226" xfId="3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4" xfId="3" applyFont="1" applyFill="1" applyBorder="1" applyAlignment="1">
      <alignment vertical="center"/>
    </xf>
    <xf numFmtId="168" fontId="9" fillId="0" borderId="235" xfId="2" applyNumberFormat="1" applyFont="1" applyFill="1" applyBorder="1" applyAlignment="1">
      <alignment horizontal="right" vertical="center"/>
    </xf>
    <xf numFmtId="0" fontId="9" fillId="0" borderId="236" xfId="2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2" fillId="0" borderId="7" xfId="2" applyFill="1" applyBorder="1"/>
    <xf numFmtId="0" fontId="7" fillId="0" borderId="199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8" fillId="0" borderId="239" xfId="3" applyFont="1" applyFill="1" applyBorder="1" applyAlignment="1">
      <alignment vertical="center"/>
    </xf>
    <xf numFmtId="167" fontId="9" fillId="0" borderId="239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10" fillId="0" borderId="24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2" fillId="6" borderId="242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6" fontId="4" fillId="0" borderId="243" xfId="2" applyNumberFormat="1" applyFont="1" applyFill="1" applyBorder="1"/>
    <xf numFmtId="0" fontId="2" fillId="0" borderId="7" xfId="2" applyFont="1" applyFill="1" applyBorder="1" applyAlignment="1">
      <alignment vertical="center"/>
    </xf>
    <xf numFmtId="166" fontId="4" fillId="0" borderId="151" xfId="2" applyNumberFormat="1" applyFont="1" applyFill="1" applyBorder="1"/>
    <xf numFmtId="1" fontId="7" fillId="0" borderId="244" xfId="2" applyNumberFormat="1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8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250" xfId="2" applyNumberFormat="1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0" fontId="8" fillId="0" borderId="252" xfId="3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6" fontId="4" fillId="0" borderId="54" xfId="2" applyNumberFormat="1" applyFont="1" applyFill="1" applyBorder="1"/>
    <xf numFmtId="1" fontId="7" fillId="0" borderId="253" xfId="2" applyNumberFormat="1" applyFont="1" applyFill="1" applyBorder="1" applyAlignment="1">
      <alignment vertical="center"/>
    </xf>
    <xf numFmtId="165" fontId="10" fillId="2" borderId="254" xfId="2" applyNumberFormat="1" applyFont="1" applyFill="1" applyBorder="1" applyAlignment="1">
      <alignment horizontal="right" vertical="center"/>
    </xf>
    <xf numFmtId="165" fontId="10" fillId="2" borderId="0" xfId="2" applyNumberFormat="1" applyFont="1" applyFill="1" applyBorder="1" applyAlignment="1">
      <alignment horizontal="right" vertical="center"/>
    </xf>
    <xf numFmtId="166" fontId="4" fillId="0" borderId="255" xfId="2" applyNumberFormat="1" applyFont="1" applyFill="1" applyBorder="1"/>
    <xf numFmtId="0" fontId="8" fillId="0" borderId="252" xfId="2" applyFont="1" applyFill="1" applyBorder="1" applyAlignment="1">
      <alignment vertical="center"/>
    </xf>
    <xf numFmtId="168" fontId="9" fillId="0" borderId="256" xfId="2" applyNumberFormat="1" applyFont="1" applyFill="1" applyBorder="1" applyAlignment="1">
      <alignment horizontal="right" vertical="center"/>
    </xf>
    <xf numFmtId="1" fontId="7" fillId="0" borderId="257" xfId="2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horizontal="right" vertical="center"/>
    </xf>
    <xf numFmtId="168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" fontId="7" fillId="0" borderId="229" xfId="3" applyNumberFormat="1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2" fillId="0" borderId="262" xfId="2" applyFont="1" applyBorder="1"/>
    <xf numFmtId="0" fontId="7" fillId="0" borderId="252" xfId="2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11" fillId="2" borderId="252" xfId="2" applyFont="1" applyFill="1" applyBorder="1" applyAlignment="1">
      <alignment vertical="center"/>
    </xf>
    <xf numFmtId="165" fontId="10" fillId="2" borderId="263" xfId="2" applyNumberFormat="1" applyFont="1" applyFill="1" applyBorder="1" applyAlignment="1">
      <alignment horizontal="right" vertical="center"/>
    </xf>
    <xf numFmtId="10" fontId="4" fillId="0" borderId="264" xfId="2" applyNumberFormat="1" applyFont="1" applyFill="1" applyBorder="1"/>
    <xf numFmtId="166" fontId="4" fillId="0" borderId="237" xfId="2" applyNumberFormat="1" applyFont="1" applyFill="1" applyBorder="1"/>
    <xf numFmtId="0" fontId="7" fillId="0" borderId="256" xfId="3" applyFont="1" applyFill="1" applyBorder="1" applyAlignment="1">
      <alignment vertical="center"/>
    </xf>
    <xf numFmtId="0" fontId="8" fillId="0" borderId="256" xfId="3" applyFont="1" applyFill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2" fillId="0" borderId="54" xfId="2" applyFill="1" applyBorder="1" applyAlignment="1">
      <alignment horizontal="center"/>
    </xf>
    <xf numFmtId="0" fontId="7" fillId="0" borderId="204" xfId="2" applyFont="1" applyFill="1" applyBorder="1" applyAlignment="1">
      <alignment vertical="center"/>
    </xf>
    <xf numFmtId="0" fontId="2" fillId="0" borderId="54" xfId="2" applyFont="1" applyFill="1" applyBorder="1" applyAlignment="1">
      <alignment horizontal="center" vertical="center"/>
    </xf>
    <xf numFmtId="168" fontId="9" fillId="0" borderId="266" xfId="2" applyNumberFormat="1" applyFont="1" applyFill="1" applyBorder="1" applyAlignment="1">
      <alignment horizontal="right" vertical="center"/>
    </xf>
    <xf numFmtId="168" fontId="9" fillId="0" borderId="220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8" fillId="0" borderId="256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4" fontId="2" fillId="12" borderId="151" xfId="2" applyNumberFormat="1" applyFont="1" applyFill="1" applyBorder="1" applyAlignment="1">
      <alignment vertical="center"/>
    </xf>
    <xf numFmtId="0" fontId="2" fillId="0" borderId="151" xfId="2" applyBorder="1"/>
    <xf numFmtId="10" fontId="4" fillId="0" borderId="237" xfId="2" applyNumberFormat="1" applyFont="1" applyBorder="1"/>
    <xf numFmtId="0" fontId="15" fillId="11" borderId="0" xfId="2" applyFont="1" applyFill="1" applyBorder="1" applyAlignment="1">
      <alignment vertical="center"/>
    </xf>
    <xf numFmtId="166" fontId="4" fillId="0" borderId="272" xfId="2" applyNumberFormat="1" applyFont="1" applyFill="1" applyBorder="1" applyAlignment="1">
      <alignment horizontal="right"/>
    </xf>
    <xf numFmtId="1" fontId="7" fillId="0" borderId="273" xfId="3" applyNumberFormat="1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8" fillId="0" borderId="260" xfId="2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264" xfId="2" applyNumberFormat="1" applyFont="1" applyFill="1" applyBorder="1" applyAlignment="1">
      <alignment horizontal="right" vertical="center"/>
    </xf>
    <xf numFmtId="0" fontId="2" fillId="2" borderId="151" xfId="2" applyFill="1" applyBorder="1"/>
    <xf numFmtId="0" fontId="7" fillId="0" borderId="276" xfId="2" applyFont="1" applyFill="1" applyBorder="1" applyAlignment="1">
      <alignment vertical="center"/>
    </xf>
    <xf numFmtId="165" fontId="10" fillId="0" borderId="207" xfId="2" applyNumberFormat="1" applyFont="1" applyFill="1" applyBorder="1" applyAlignment="1">
      <alignment horizontal="right" vertical="center"/>
    </xf>
    <xf numFmtId="165" fontId="10" fillId="0" borderId="277" xfId="2" applyNumberFormat="1" applyFont="1" applyFill="1" applyBorder="1" applyAlignment="1">
      <alignment horizontal="right" vertical="center"/>
    </xf>
    <xf numFmtId="0" fontId="2" fillId="10" borderId="54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8" fillId="0" borderId="279" xfId="2" applyFont="1" applyFill="1" applyBorder="1" applyAlignment="1">
      <alignment vertical="center"/>
    </xf>
    <xf numFmtId="168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2" fillId="6" borderId="54" xfId="2" applyFont="1" applyFill="1" applyBorder="1" applyAlignment="1">
      <alignment vertical="center"/>
    </xf>
    <xf numFmtId="166" fontId="4" fillId="0" borderId="282" xfId="2" applyNumberFormat="1" applyFont="1" applyFill="1" applyBorder="1"/>
    <xf numFmtId="0" fontId="8" fillId="0" borderId="283" xfId="2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165" fontId="10" fillId="0" borderId="2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13" borderId="54" xfId="2" applyFont="1" applyFill="1" applyBorder="1" applyAlignment="1">
      <alignment vertical="center"/>
    </xf>
    <xf numFmtId="168" fontId="9" fillId="0" borderId="279" xfId="2" applyNumberFormat="1" applyFont="1" applyFill="1" applyBorder="1" applyAlignment="1">
      <alignment horizontal="right" vertical="center"/>
    </xf>
    <xf numFmtId="165" fontId="10" fillId="0" borderId="188" xfId="2" applyNumberFormat="1" applyFont="1" applyBorder="1"/>
    <xf numFmtId="168" fontId="9" fillId="0" borderId="265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0" fontId="7" fillId="0" borderId="285" xfId="2" applyFont="1" applyFill="1" applyBorder="1" applyAlignment="1">
      <alignment vertical="center"/>
    </xf>
    <xf numFmtId="0" fontId="8" fillId="0" borderId="286" xfId="2" applyFont="1" applyFill="1" applyBorder="1" applyAlignment="1">
      <alignment vertical="center"/>
    </xf>
    <xf numFmtId="168" fontId="9" fillId="0" borderId="287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5" fontId="10" fillId="0" borderId="188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8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165" fontId="10" fillId="0" borderId="288" xfId="2" applyNumberFormat="1" applyFont="1" applyFill="1" applyBorder="1" applyAlignment="1">
      <alignment horizontal="right" vertical="center"/>
    </xf>
    <xf numFmtId="0" fontId="2" fillId="7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2" fillId="8" borderId="54" xfId="2" applyFont="1" applyFill="1" applyBorder="1" applyAlignment="1">
      <alignment horizontal="center" vertical="center"/>
    </xf>
    <xf numFmtId="166" fontId="4" fillId="2" borderId="168" xfId="2" applyNumberFormat="1" applyFont="1" applyFill="1" applyBorder="1"/>
    <xf numFmtId="0" fontId="7" fillId="0" borderId="289" xfId="2" applyFont="1" applyFill="1" applyBorder="1" applyAlignment="1">
      <alignment vertical="center"/>
    </xf>
    <xf numFmtId="168" fontId="9" fillId="0" borderId="289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282" xfId="2" applyNumberFormat="1" applyFont="1" applyFill="1" applyBorder="1"/>
    <xf numFmtId="0" fontId="8" fillId="0" borderId="289" xfId="2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horizontal="right" vertical="center"/>
    </xf>
    <xf numFmtId="165" fontId="10" fillId="0" borderId="168" xfId="2" applyNumberFormat="1" applyFont="1" applyFill="1" applyBorder="1" applyAlignment="1">
      <alignment horizontal="right" vertical="center"/>
    </xf>
    <xf numFmtId="166" fontId="4" fillId="2" borderId="263" xfId="2" applyNumberFormat="1" applyFont="1" applyFill="1" applyBorder="1"/>
    <xf numFmtId="166" fontId="21" fillId="11" borderId="151" xfId="2" applyNumberFormat="1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9" fillId="0" borderId="293" xfId="2" applyNumberFormat="1" applyFont="1" applyFill="1" applyBorder="1" applyAlignment="1">
      <alignment horizontal="right" vertical="center"/>
    </xf>
    <xf numFmtId="0" fontId="9" fillId="0" borderId="294" xfId="2" applyFont="1" applyFill="1" applyBorder="1" applyAlignment="1">
      <alignment horizontal="right" vertical="center"/>
    </xf>
    <xf numFmtId="165" fontId="10" fillId="2" borderId="122" xfId="2" applyNumberFormat="1" applyFont="1" applyFill="1" applyBorder="1" applyAlignment="1">
      <alignment horizontal="right"/>
    </xf>
    <xf numFmtId="10" fontId="4" fillId="2" borderId="264" xfId="2" applyNumberFormat="1" applyFont="1" applyFill="1" applyBorder="1"/>
    <xf numFmtId="0" fontId="22" fillId="2" borderId="0" xfId="2" applyFont="1" applyFill="1" applyBorder="1" applyAlignment="1">
      <alignment horizontal="center" vertical="center"/>
    </xf>
    <xf numFmtId="166" fontId="21" fillId="11" borderId="243" xfId="2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8" fillId="0" borderId="295" xfId="2" applyFont="1" applyFill="1" applyBorder="1" applyAlignment="1">
      <alignment vertical="center"/>
    </xf>
    <xf numFmtId="165" fontId="9" fillId="0" borderId="296" xfId="2" applyNumberFormat="1" applyFont="1" applyFill="1" applyBorder="1" applyAlignment="1">
      <alignment horizontal="right" vertical="center"/>
    </xf>
    <xf numFmtId="169" fontId="10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8" fillId="0" borderId="0" xfId="2" applyFont="1"/>
    <xf numFmtId="0" fontId="2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89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9" fontId="24" fillId="16" borderId="298" xfId="0" applyNumberFormat="1" applyFont="1" applyFill="1" applyBorder="1" applyAlignment="1">
      <alignment horizontal="center"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5" fillId="0" borderId="0" xfId="0" applyFont="1"/>
    <xf numFmtId="165" fontId="10" fillId="0" borderId="299" xfId="2" applyNumberFormat="1" applyFont="1" applyFill="1" applyBorder="1" applyAlignment="1">
      <alignment horizontal="right" vertical="center"/>
    </xf>
    <xf numFmtId="165" fontId="10" fillId="2" borderId="301" xfId="2" applyNumberFormat="1" applyFont="1" applyFill="1" applyBorder="1" applyAlignment="1">
      <alignment horizontal="right" vertical="center"/>
    </xf>
    <xf numFmtId="165" fontId="10" fillId="0" borderId="300" xfId="2" applyNumberFormat="1" applyFont="1" applyFill="1" applyBorder="1" applyAlignment="1">
      <alignment horizontal="right" vertical="center"/>
    </xf>
    <xf numFmtId="168" fontId="9" fillId="0" borderId="303" xfId="2" applyNumberFormat="1" applyFont="1" applyFill="1" applyBorder="1" applyAlignment="1">
      <alignment horizontal="right" vertical="center"/>
    </xf>
    <xf numFmtId="167" fontId="9" fillId="0" borderId="304" xfId="2" applyNumberFormat="1" applyFont="1" applyFill="1" applyBorder="1" applyAlignment="1">
      <alignment vertical="center"/>
    </xf>
    <xf numFmtId="165" fontId="20" fillId="0" borderId="188" xfId="2" applyNumberFormat="1" applyFont="1" applyFill="1" applyBorder="1" applyAlignment="1">
      <alignment horizontal="center"/>
    </xf>
    <xf numFmtId="0" fontId="20" fillId="0" borderId="188" xfId="2" applyFont="1" applyBorder="1" applyAlignment="1">
      <alignment horizontal="center"/>
    </xf>
    <xf numFmtId="169" fontId="8" fillId="0" borderId="305" xfId="4" applyNumberFormat="1" applyFont="1" applyFill="1" applyBorder="1" applyAlignment="1">
      <alignment horizontal="right" vertical="center"/>
    </xf>
    <xf numFmtId="168" fontId="9" fillId="0" borderId="306" xfId="2" applyNumberFormat="1" applyFont="1" applyFill="1" applyBorder="1" applyAlignment="1">
      <alignment horizontal="right" vertical="center"/>
    </xf>
    <xf numFmtId="168" fontId="9" fillId="0" borderId="96" xfId="2" applyNumberFormat="1" applyFont="1" applyFill="1" applyBorder="1" applyAlignment="1">
      <alignment horizontal="right" vertical="center"/>
    </xf>
    <xf numFmtId="168" fontId="9" fillId="0" borderId="307" xfId="2" applyNumberFormat="1" applyFont="1" applyFill="1" applyBorder="1" applyAlignment="1">
      <alignment horizontal="right" vertical="center"/>
    </xf>
    <xf numFmtId="168" fontId="9" fillId="0" borderId="308" xfId="2" applyNumberFormat="1" applyFont="1" applyFill="1" applyBorder="1" applyAlignment="1">
      <alignment horizontal="right" vertical="center"/>
    </xf>
    <xf numFmtId="168" fontId="9" fillId="0" borderId="302" xfId="2" applyNumberFormat="1" applyFont="1" applyFill="1" applyBorder="1" applyAlignment="1">
      <alignment horizontal="right" vertical="center"/>
    </xf>
    <xf numFmtId="0" fontId="26" fillId="0" borderId="0" xfId="0" applyFont="1"/>
    <xf numFmtId="0" fontId="6" fillId="0" borderId="0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200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15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6" fillId="0" borderId="192" xfId="2" applyNumberFormat="1" applyFont="1" applyFill="1" applyBorder="1" applyAlignment="1">
      <alignment horizontal="center" vertical="center" wrapText="1"/>
    </xf>
    <xf numFmtId="15" fontId="16" fillId="0" borderId="9" xfId="2" applyNumberFormat="1" applyFont="1" applyFill="1" applyBorder="1" applyAlignment="1">
      <alignment horizontal="center" vertical="center" wrapText="1"/>
    </xf>
    <xf numFmtId="15" fontId="16" fillId="0" borderId="15" xfId="2" applyNumberFormat="1" applyFont="1" applyFill="1" applyBorder="1" applyAlignment="1">
      <alignment horizontal="center" vertical="center" wrapText="1"/>
    </xf>
    <xf numFmtId="0" fontId="16" fillId="0" borderId="193" xfId="2" applyFont="1" applyFill="1" applyBorder="1" applyAlignment="1">
      <alignment horizontal="center" vertical="center" wrapText="1"/>
    </xf>
    <xf numFmtId="0" fontId="16" fillId="0" borderId="194" xfId="2" applyFont="1" applyFill="1" applyBorder="1" applyAlignment="1">
      <alignment horizontal="center" vertical="center" wrapText="1"/>
    </xf>
    <xf numFmtId="165" fontId="16" fillId="0" borderId="192" xfId="2" applyNumberFormat="1" applyFont="1" applyFill="1" applyBorder="1" applyAlignment="1">
      <alignment horizontal="center" vertical="center" wrapText="1"/>
    </xf>
    <xf numFmtId="165" fontId="16" fillId="0" borderId="9" xfId="2" applyNumberFormat="1" applyFont="1" applyFill="1" applyBorder="1" applyAlignment="1">
      <alignment horizontal="center" vertical="center" wrapText="1"/>
    </xf>
    <xf numFmtId="165" fontId="16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6" fillId="2" borderId="195" xfId="2" applyNumberFormat="1" applyFont="1" applyFill="1" applyBorder="1" applyAlignment="1">
      <alignment horizontal="center" vertical="center" wrapText="1"/>
    </xf>
    <xf numFmtId="165" fontId="16" fillId="2" borderId="90" xfId="2" applyNumberFormat="1" applyFont="1" applyFill="1" applyBorder="1" applyAlignment="1">
      <alignment horizontal="center" vertical="center" wrapText="1"/>
    </xf>
    <xf numFmtId="165" fontId="16" fillId="2" borderId="121" xfId="2" applyNumberFormat="1" applyFont="1" applyFill="1" applyBorder="1" applyAlignment="1">
      <alignment horizontal="center" vertical="center" wrapText="1"/>
    </xf>
    <xf numFmtId="0" fontId="16" fillId="0" borderId="19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6" fillId="0" borderId="199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A4" zoomScale="105" zoomScaleNormal="105" zoomScaleSheetLayoutView="100" workbookViewId="0">
      <selection activeCell="R20" sqref="R20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193.006</v>
      </c>
      <c r="J6" s="15">
        <v>193.08799999999999</v>
      </c>
      <c r="K6" s="16"/>
      <c r="L6" s="16"/>
      <c r="M6" s="17"/>
      <c r="N6" s="16"/>
      <c r="O6" s="1"/>
      <c r="P6" s="18">
        <v>526958373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131.846</v>
      </c>
      <c r="J7" s="25">
        <v>131.904</v>
      </c>
      <c r="K7" s="16"/>
      <c r="L7" s="16"/>
      <c r="M7" s="17"/>
      <c r="N7" s="16"/>
      <c r="O7" s="1"/>
      <c r="P7" s="26">
        <v>253614998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110.89</v>
      </c>
      <c r="J8" s="25">
        <v>110.932</v>
      </c>
      <c r="K8" s="16"/>
      <c r="L8" s="16"/>
      <c r="M8" s="17"/>
      <c r="N8" s="16"/>
      <c r="O8" s="1"/>
      <c r="P8" s="18">
        <v>57224857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117.536</v>
      </c>
      <c r="J9" s="25">
        <v>117.59399999999999</v>
      </c>
      <c r="K9" s="16"/>
      <c r="L9" s="16"/>
      <c r="M9" s="17"/>
      <c r="N9" s="16"/>
      <c r="P9" s="18">
        <v>79941879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115.372</v>
      </c>
      <c r="J10" s="25">
        <v>115.389</v>
      </c>
      <c r="K10" s="16"/>
      <c r="L10" s="16"/>
      <c r="M10" s="17"/>
      <c r="N10" s="16"/>
      <c r="O10" s="40"/>
      <c r="P10" s="41">
        <v>13295158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112.247</v>
      </c>
      <c r="J11" s="44">
        <v>112.316</v>
      </c>
      <c r="K11" s="16"/>
      <c r="L11" s="16"/>
      <c r="M11" s="17"/>
      <c r="N11" s="16"/>
      <c r="O11" s="40"/>
      <c r="P11" s="41">
        <v>92932855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111.55200000000001</v>
      </c>
      <c r="J12" s="25">
        <v>111.596</v>
      </c>
      <c r="K12" s="16"/>
      <c r="L12" s="17"/>
      <c r="M12" s="16"/>
      <c r="N12" s="47"/>
      <c r="O12" s="47"/>
      <c r="P12" s="48">
        <v>3451450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45.686</v>
      </c>
      <c r="J13" s="52">
        <v>45.697000000000003</v>
      </c>
      <c r="K13" s="16"/>
      <c r="L13" s="16"/>
      <c r="M13" s="17"/>
      <c r="N13" s="16"/>
      <c r="O13" s="53"/>
      <c r="P13" s="54">
        <v>33895409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32.103000000000002</v>
      </c>
      <c r="J14" s="52">
        <v>32.124000000000002</v>
      </c>
      <c r="K14" s="16"/>
      <c r="L14" s="16"/>
      <c r="M14" s="17"/>
      <c r="N14" s="16"/>
      <c r="O14" s="53"/>
      <c r="P14" s="54">
        <v>4842364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108.598</v>
      </c>
      <c r="J15" s="52">
        <v>108.639</v>
      </c>
      <c r="K15" s="16"/>
      <c r="L15" s="17"/>
      <c r="M15" s="16"/>
      <c r="N15" s="62"/>
      <c r="O15" s="63"/>
      <c r="P15" s="64">
        <v>71292352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17.048999999999999</v>
      </c>
      <c r="J17" s="73">
        <v>17.053999999999998</v>
      </c>
      <c r="K17" s="16"/>
      <c r="L17" s="16"/>
      <c r="M17" s="17"/>
      <c r="N17" s="16"/>
      <c r="O17" s="1"/>
      <c r="P17" s="64">
        <v>77565286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123.34</v>
      </c>
      <c r="J18" s="52">
        <v>123.381</v>
      </c>
      <c r="K18" s="16"/>
      <c r="L18" s="16"/>
      <c r="M18" s="17"/>
      <c r="N18" s="16"/>
      <c r="O18" s="16"/>
      <c r="P18" s="80">
        <v>1782860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4957537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114.758</v>
      </c>
      <c r="J20" s="90">
        <v>114.798</v>
      </c>
      <c r="K20" s="16"/>
      <c r="L20" s="16"/>
      <c r="M20" s="17"/>
      <c r="N20" s="16"/>
      <c r="O20" s="1"/>
      <c r="P20" s="91">
        <v>14303763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11.257999999999999</v>
      </c>
      <c r="J21" s="98">
        <v>11.262</v>
      </c>
      <c r="K21" s="99"/>
      <c r="L21" s="100"/>
      <c r="M21" s="99"/>
      <c r="N21" s="101"/>
      <c r="O21" s="102"/>
      <c r="P21" s="103">
        <v>4744901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161.31</v>
      </c>
      <c r="J22" s="52">
        <v>161.39500000000001</v>
      </c>
      <c r="P22" s="91">
        <v>63092453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11.286</v>
      </c>
      <c r="J23" s="115">
        <v>11.288</v>
      </c>
      <c r="K23" s="16"/>
      <c r="L23" s="16"/>
      <c r="M23" s="17"/>
      <c r="N23" s="16"/>
      <c r="O23" s="16"/>
      <c r="P23" s="80">
        <v>2738028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1.7829999999999999</v>
      </c>
      <c r="J25" s="121">
        <v>1.7849999999999999</v>
      </c>
      <c r="K25" s="84" t="s">
        <v>48</v>
      </c>
      <c r="L25" s="16"/>
      <c r="M25" s="17">
        <f>+(J25-I25)/I25</f>
        <v>1.1217049915872137E-3</v>
      </c>
      <c r="N25" s="16"/>
      <c r="O25" s="122" t="s">
        <v>49</v>
      </c>
      <c r="P25" s="123">
        <v>4225504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61.88</v>
      </c>
      <c r="J27" s="98">
        <v>61.9</v>
      </c>
      <c r="K27" s="16"/>
      <c r="L27" s="16"/>
      <c r="M27" s="130"/>
      <c r="N27" s="16"/>
      <c r="O27" s="16"/>
      <c r="P27" s="18">
        <v>1536475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127.60599999999999</v>
      </c>
      <c r="J28" s="52">
        <v>127.836</v>
      </c>
      <c r="K28" s="16"/>
      <c r="L28" s="16"/>
      <c r="M28" s="17"/>
      <c r="N28" s="16"/>
      <c r="O28" s="136"/>
      <c r="P28" s="54">
        <v>6048314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102.301</v>
      </c>
      <c r="J29" s="142">
        <v>102.742</v>
      </c>
      <c r="K29" s="16"/>
      <c r="L29" s="16"/>
      <c r="M29" s="17"/>
      <c r="N29" s="16"/>
      <c r="O29" s="136"/>
      <c r="P29" s="54">
        <v>527789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102.23399999999999</v>
      </c>
      <c r="J30" s="148">
        <v>102.292</v>
      </c>
      <c r="K30" s="16"/>
      <c r="L30" s="16"/>
      <c r="M30" s="149"/>
      <c r="N30" s="16"/>
      <c r="O30" s="150"/>
      <c r="P30" s="64">
        <v>39559618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126.899</v>
      </c>
      <c r="J32" s="73">
        <v>127.33499999999999</v>
      </c>
      <c r="K32" s="16"/>
      <c r="L32" s="16"/>
      <c r="M32" s="17"/>
      <c r="N32" s="16"/>
      <c r="O32" s="53"/>
      <c r="P32" s="159">
        <v>1037279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489.95499999999998</v>
      </c>
      <c r="J33" s="52">
        <v>491.13099999999997</v>
      </c>
      <c r="K33" s="16"/>
      <c r="L33" s="16"/>
      <c r="M33" s="17"/>
      <c r="N33" s="16"/>
      <c r="O33" s="165"/>
      <c r="P33" s="166">
        <v>984227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115.563</v>
      </c>
      <c r="J34" s="52">
        <v>115.96</v>
      </c>
      <c r="K34" s="16"/>
      <c r="L34" s="16"/>
      <c r="M34" s="17"/>
      <c r="N34" s="16"/>
      <c r="O34" s="170"/>
      <c r="P34" s="166">
        <v>511499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120.251</v>
      </c>
      <c r="J35" s="25">
        <v>120.23699999999999</v>
      </c>
      <c r="K35" s="16"/>
      <c r="L35" s="16"/>
      <c r="M35" s="17"/>
      <c r="N35" s="16"/>
      <c r="P35" s="166">
        <v>438865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125.02500000000001</v>
      </c>
      <c r="J36" s="25">
        <v>124.95399999999999</v>
      </c>
      <c r="K36" s="16"/>
      <c r="L36" s="16"/>
      <c r="M36" s="17"/>
      <c r="N36" s="16"/>
      <c r="O36" s="170"/>
      <c r="P36" s="166">
        <v>189555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107.03</v>
      </c>
      <c r="J37" s="25">
        <v>106.974</v>
      </c>
      <c r="K37" s="16"/>
      <c r="L37" s="16"/>
      <c r="M37" s="17"/>
      <c r="N37" s="16"/>
      <c r="O37" s="170"/>
      <c r="P37" s="166">
        <v>258878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97.019000000000005</v>
      </c>
      <c r="J38" s="25">
        <v>97.277000000000001</v>
      </c>
      <c r="K38" s="16"/>
      <c r="L38" s="16"/>
      <c r="M38" s="17"/>
      <c r="N38" s="16"/>
      <c r="O38" s="136"/>
      <c r="P38" s="166">
        <v>156129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168.49100000000001</v>
      </c>
      <c r="J39" s="25">
        <v>168.6</v>
      </c>
      <c r="K39" s="16"/>
      <c r="L39" s="16"/>
      <c r="M39" s="17"/>
      <c r="N39" s="16"/>
      <c r="O39" s="136"/>
      <c r="P39" s="166">
        <v>535645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87.429000000000002</v>
      </c>
      <c r="J40" s="25">
        <v>88</v>
      </c>
      <c r="K40" s="16"/>
      <c r="L40" s="17"/>
      <c r="M40" s="16"/>
      <c r="N40" s="183"/>
      <c r="O40" s="183"/>
      <c r="P40" s="184">
        <v>919866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117.5</v>
      </c>
      <c r="J41" s="52">
        <v>117.59</v>
      </c>
      <c r="K41" s="16"/>
      <c r="L41" s="17"/>
      <c r="M41" s="16"/>
      <c r="N41" s="62"/>
      <c r="O41" s="62"/>
      <c r="P41" s="187">
        <v>37704235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150.90299999999999</v>
      </c>
      <c r="J42" s="25">
        <v>151.499</v>
      </c>
      <c r="K42" s="16"/>
      <c r="L42" s="16"/>
      <c r="M42" s="17"/>
      <c r="N42" s="16"/>
      <c r="O42" s="189"/>
      <c r="P42" s="166">
        <v>608120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136.309</v>
      </c>
      <c r="J43" s="25">
        <v>136.792</v>
      </c>
      <c r="K43" s="16"/>
      <c r="L43" s="16"/>
      <c r="M43" s="17"/>
      <c r="N43" s="16"/>
      <c r="O43" s="189"/>
      <c r="P43" s="166">
        <v>549086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89.841999999999999</v>
      </c>
      <c r="J44" s="25">
        <v>90.081999999999994</v>
      </c>
      <c r="K44" s="16"/>
      <c r="L44" s="16"/>
      <c r="M44" s="17"/>
      <c r="N44" s="16"/>
      <c r="O44" s="198"/>
      <c r="P44" s="199">
        <v>88100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20.11</v>
      </c>
      <c r="J45" s="205">
        <v>20.241</v>
      </c>
      <c r="K45" s="16"/>
      <c r="L45" s="16"/>
      <c r="M45" s="17"/>
      <c r="N45" s="16"/>
      <c r="O45" s="198"/>
      <c r="P45" s="166">
        <v>40324690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2081.4940000000001</v>
      </c>
      <c r="J47" s="213">
        <v>2083.54</v>
      </c>
      <c r="K47" s="214" t="s">
        <v>78</v>
      </c>
      <c r="M47" s="215">
        <f t="shared" ref="M47" si="3">+(J47-I47)/I47</f>
        <v>9.829478249756289E-4</v>
      </c>
      <c r="O47" s="216" t="s">
        <v>78</v>
      </c>
      <c r="P47" s="91">
        <v>9328013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119.84699999999999</v>
      </c>
      <c r="J48" s="25">
        <v>120.116</v>
      </c>
      <c r="K48" s="218" t="s">
        <v>80</v>
      </c>
      <c r="M48" s="215" t="e">
        <f>+(#REF!-#REF!)/#REF!</f>
        <v>#REF!</v>
      </c>
      <c r="O48" s="219" t="s">
        <v>80</v>
      </c>
      <c r="P48" s="220">
        <v>60058116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178.185</v>
      </c>
      <c r="J49" s="25">
        <v>180.44499999999999</v>
      </c>
      <c r="K49" s="218" t="s">
        <v>80</v>
      </c>
      <c r="M49" s="215" t="e">
        <f>+(#REF!-#REF!)/#REF!</f>
        <v>#REF!</v>
      </c>
      <c r="O49" s="219" t="s">
        <v>80</v>
      </c>
      <c r="P49" s="220">
        <v>1471346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15.805</v>
      </c>
      <c r="J50" s="283">
        <v>16.059999999999999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4572053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2.6429999999999998</v>
      </c>
      <c r="J51" s="98">
        <v>2.657</v>
      </c>
      <c r="K51" s="218"/>
      <c r="M51" s="215">
        <f t="shared" ref="M51:M52" si="5">+(J51-I51)/I51</f>
        <v>5.2970109723799608E-3</v>
      </c>
      <c r="O51" s="222" t="s">
        <v>48</v>
      </c>
      <c r="P51" s="220">
        <v>9810187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2.3889999999999998</v>
      </c>
      <c r="J52" s="25">
        <v>2.3959999999999999</v>
      </c>
      <c r="K52" s="223" t="s">
        <v>48</v>
      </c>
      <c r="M52" s="215">
        <f t="shared" si="5"/>
        <v>2.9300962745919287E-3</v>
      </c>
      <c r="O52" s="224" t="s">
        <v>48</v>
      </c>
      <c r="P52" s="225">
        <v>8944224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64.525000000000006</v>
      </c>
      <c r="J53" s="231">
        <v>65.265000000000001</v>
      </c>
      <c r="K53" s="218" t="s">
        <v>80</v>
      </c>
      <c r="M53" s="215">
        <f>+(J53-I53)/I53</f>
        <v>1.1468423091824794E-2</v>
      </c>
      <c r="O53" s="232" t="s">
        <v>88</v>
      </c>
      <c r="P53" s="233">
        <v>65265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1.054</v>
      </c>
      <c r="J54" s="237">
        <v>1.0609999999999999</v>
      </c>
      <c r="K54" s="238" t="s">
        <v>90</v>
      </c>
      <c r="M54" s="215" t="e">
        <f>+(#REF!-I54)/I54</f>
        <v>#REF!</v>
      </c>
      <c r="O54" s="239" t="s">
        <v>90</v>
      </c>
      <c r="P54" s="225">
        <v>2003767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</v>
      </c>
      <c r="J55" s="237">
        <v>1.2509999999999999</v>
      </c>
      <c r="K55" s="238"/>
      <c r="M55" s="243">
        <f t="shared" ref="M55:M62" si="6">+(J55-I55)/I55</f>
        <v>7.9999999999991189E-4</v>
      </c>
      <c r="O55" s="239" t="s">
        <v>90</v>
      </c>
      <c r="P55" s="225">
        <v>774213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1.1220000000000001</v>
      </c>
      <c r="J56" s="242">
        <v>1.131</v>
      </c>
      <c r="K56" s="238"/>
      <c r="M56" s="243">
        <f t="shared" si="6"/>
        <v>8.021390374331458E-3</v>
      </c>
      <c r="O56" s="239" t="s">
        <v>90</v>
      </c>
      <c r="P56" s="54">
        <v>675182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1.0640000000000001</v>
      </c>
      <c r="J57" s="52">
        <v>1.075</v>
      </c>
      <c r="K57" s="238"/>
      <c r="M57" s="243">
        <f t="shared" si="6"/>
        <v>1.0338345864661558E-2</v>
      </c>
      <c r="O57" s="239" t="s">
        <v>90</v>
      </c>
      <c r="P57" s="54">
        <v>639797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105.357</v>
      </c>
      <c r="J58" s="251">
        <v>106.49299999999999</v>
      </c>
      <c r="K58" s="238"/>
      <c r="M58" s="243">
        <f t="shared" si="6"/>
        <v>1.0782387501542335E-2</v>
      </c>
      <c r="O58" s="252" t="s">
        <v>80</v>
      </c>
      <c r="P58" s="225">
        <v>15403083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128.071</v>
      </c>
      <c r="J59" s="258">
        <v>129.315</v>
      </c>
      <c r="K59" s="238"/>
      <c r="M59" s="243">
        <f t="shared" si="6"/>
        <v>9.7133621194493668E-3</v>
      </c>
      <c r="O59" s="252" t="s">
        <v>80</v>
      </c>
      <c r="P59" s="225">
        <v>101900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1065.5409999999999</v>
      </c>
      <c r="J60" s="25">
        <v>1071.241</v>
      </c>
      <c r="K60" s="238"/>
      <c r="M60" s="243" t="e">
        <f>+(I60-#REF!)/#REF!</f>
        <v>#REF!</v>
      </c>
      <c r="O60" s="216" t="s">
        <v>78</v>
      </c>
      <c r="P60" s="225">
        <v>5356205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10.731999999999999</v>
      </c>
      <c r="J61" s="258">
        <v>10.895</v>
      </c>
      <c r="K61" s="238"/>
      <c r="M61" s="243">
        <f t="shared" si="6"/>
        <v>1.5188222139396223E-2</v>
      </c>
      <c r="O61" s="252" t="s">
        <v>80</v>
      </c>
      <c r="P61" s="262">
        <v>5590806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9.2040000000000006</v>
      </c>
      <c r="J62" s="269">
        <v>9.2620000000000005</v>
      </c>
      <c r="K62" s="270"/>
      <c r="L62" s="271"/>
      <c r="M62" s="272">
        <f t="shared" si="6"/>
        <v>6.3016079965232319E-3</v>
      </c>
      <c r="N62" s="271"/>
      <c r="O62" s="273" t="s">
        <v>80</v>
      </c>
      <c r="P62" s="262">
        <v>24212466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80.451999999999998</v>
      </c>
      <c r="J64" s="283">
        <v>80.944999999999993</v>
      </c>
      <c r="K64" s="16"/>
      <c r="L64" s="16"/>
      <c r="M64" s="17"/>
      <c r="N64" s="16"/>
      <c r="O64" s="136"/>
      <c r="P64" s="284">
        <v>1240808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106.58499999999999</v>
      </c>
      <c r="J70" s="293">
        <v>106.62</v>
      </c>
      <c r="K70" s="16"/>
      <c r="L70" s="17"/>
      <c r="M70" s="16"/>
      <c r="N70" s="294"/>
      <c r="O70" s="294"/>
      <c r="P70" s="225">
        <v>73888356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98.600999999999999</v>
      </c>
      <c r="J71" s="283">
        <v>98.63</v>
      </c>
      <c r="K71" s="16"/>
      <c r="L71" s="17"/>
      <c r="M71" s="16"/>
      <c r="N71" s="299"/>
      <c r="O71" s="299"/>
      <c r="P71" s="48">
        <v>70492060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104.63500000000001</v>
      </c>
      <c r="J72" s="283">
        <v>104.68300000000001</v>
      </c>
      <c r="K72" s="16"/>
      <c r="L72" s="17"/>
      <c r="M72" s="16"/>
      <c r="N72" s="299"/>
      <c r="O72" s="299"/>
      <c r="P72" s="48">
        <v>42667343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101.776</v>
      </c>
      <c r="J73" s="283">
        <v>101.82</v>
      </c>
      <c r="K73" s="16"/>
      <c r="L73" s="17"/>
      <c r="M73" s="16"/>
      <c r="N73" s="303"/>
      <c r="O73" s="303"/>
      <c r="P73" s="48">
        <v>91011936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103.07599999999999</v>
      </c>
      <c r="J74" s="283">
        <v>103.131</v>
      </c>
      <c r="K74" s="16"/>
      <c r="L74" s="17"/>
      <c r="M74" s="16"/>
      <c r="N74" s="62"/>
      <c r="O74" s="62"/>
      <c r="P74" s="48">
        <v>85876716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106.316</v>
      </c>
      <c r="J75" s="283">
        <v>106.352</v>
      </c>
      <c r="K75" s="16"/>
      <c r="L75" s="17"/>
      <c r="M75" s="16"/>
      <c r="N75" s="47"/>
      <c r="O75" s="47"/>
      <c r="P75" s="48">
        <v>44598127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103.13800000000001</v>
      </c>
      <c r="J76" s="283">
        <v>103.18300000000001</v>
      </c>
      <c r="K76" s="16"/>
      <c r="L76" s="17"/>
      <c r="M76" s="16"/>
      <c r="N76" s="62"/>
      <c r="O76" s="62"/>
      <c r="P76" s="48">
        <v>227719489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100.55800000000001</v>
      </c>
      <c r="J77" s="283">
        <v>100.598</v>
      </c>
      <c r="K77" s="16"/>
      <c r="L77" s="17"/>
      <c r="M77" s="16"/>
      <c r="N77" s="294"/>
      <c r="O77" s="294"/>
      <c r="P77" s="305">
        <v>149312953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101.721</v>
      </c>
      <c r="J78" s="283">
        <v>101.745</v>
      </c>
      <c r="K78" s="16"/>
      <c r="L78" s="17"/>
      <c r="M78" s="16"/>
      <c r="N78" s="294"/>
      <c r="O78" s="294"/>
      <c r="P78" s="305">
        <v>2296587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103.95</v>
      </c>
      <c r="J79" s="283">
        <v>103.996</v>
      </c>
      <c r="K79" s="16"/>
      <c r="L79" s="17"/>
      <c r="M79" s="16"/>
      <c r="N79" s="40"/>
      <c r="O79" s="40"/>
      <c r="P79" s="41">
        <v>21189696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105.655</v>
      </c>
      <c r="J80" s="283">
        <v>105.708</v>
      </c>
      <c r="K80" s="16"/>
      <c r="L80" s="17"/>
      <c r="M80" s="16"/>
      <c r="N80" s="47"/>
      <c r="O80" s="47"/>
      <c r="P80" s="262">
        <v>47704026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103.337</v>
      </c>
      <c r="J81" s="283">
        <v>103.363</v>
      </c>
      <c r="K81" s="8"/>
      <c r="L81" s="306"/>
      <c r="M81" s="8"/>
      <c r="N81" s="307"/>
      <c r="O81" s="307"/>
      <c r="P81" s="305">
        <v>92307212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106.52500000000001</v>
      </c>
      <c r="J82" s="283">
        <v>102.664</v>
      </c>
      <c r="K82" s="16"/>
      <c r="L82" s="17"/>
      <c r="M82" s="16"/>
      <c r="N82" s="62"/>
      <c r="O82" s="62"/>
      <c r="P82" s="310">
        <v>14015583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107.242</v>
      </c>
      <c r="J83" s="283">
        <v>107.288</v>
      </c>
      <c r="K83" s="16"/>
      <c r="L83" s="17"/>
      <c r="M83" s="16"/>
      <c r="N83" s="183"/>
      <c r="O83" s="183"/>
      <c r="P83" s="310">
        <v>486689900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102.31699999999999</v>
      </c>
      <c r="J84" s="283">
        <v>102.357</v>
      </c>
      <c r="K84" s="16"/>
      <c r="L84" s="17"/>
      <c r="M84" s="16"/>
      <c r="N84" s="47"/>
      <c r="O84" s="47"/>
      <c r="P84" s="310">
        <v>5754732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101.218</v>
      </c>
      <c r="J85" s="283">
        <v>101.268</v>
      </c>
      <c r="K85" s="16"/>
      <c r="L85" s="17"/>
      <c r="M85" s="16"/>
      <c r="N85" s="183"/>
      <c r="O85" s="183"/>
      <c r="P85" s="321">
        <v>87115898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108.31699999999999</v>
      </c>
      <c r="J86" s="323">
        <v>104.535</v>
      </c>
      <c r="K86" s="16"/>
      <c r="L86" s="17"/>
      <c r="M86" s="16"/>
      <c r="N86" s="62"/>
      <c r="O86" s="183"/>
      <c r="P86" s="310">
        <v>2374613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101.374</v>
      </c>
      <c r="J87" s="283">
        <v>101.429</v>
      </c>
      <c r="K87" s="16"/>
      <c r="L87" s="17"/>
      <c r="M87" s="16"/>
      <c r="N87" s="47"/>
      <c r="O87" s="47"/>
      <c r="P87" s="324">
        <v>231988046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100.908</v>
      </c>
      <c r="J88" s="283">
        <v>100.937</v>
      </c>
      <c r="K88" s="16"/>
      <c r="L88" s="17"/>
      <c r="M88" s="16"/>
      <c r="N88" s="47"/>
      <c r="O88" s="47"/>
      <c r="P88" s="324">
        <v>6052234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104.55500000000001</v>
      </c>
      <c r="J89" s="328">
        <v>104.59</v>
      </c>
      <c r="K89" s="16"/>
      <c r="L89" s="17"/>
      <c r="M89" s="16"/>
      <c r="N89" s="62"/>
      <c r="O89" s="62"/>
      <c r="P89" s="324">
        <v>21535383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100.878</v>
      </c>
      <c r="J90" s="332">
        <v>100.91</v>
      </c>
      <c r="K90" s="16"/>
      <c r="L90" s="17"/>
      <c r="M90" s="16"/>
      <c r="N90" s="47"/>
      <c r="O90" s="47"/>
      <c r="P90" s="324">
        <v>79349886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104.188</v>
      </c>
      <c r="J92" s="337">
        <v>104.215</v>
      </c>
      <c r="L92" s="215"/>
      <c r="M92" s="1"/>
      <c r="N92" s="338"/>
      <c r="O92" s="338"/>
      <c r="P92" s="339">
        <v>2205310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102.511</v>
      </c>
      <c r="J93" s="283">
        <v>102.554</v>
      </c>
      <c r="K93" s="16"/>
      <c r="L93" s="17"/>
      <c r="M93" s="16"/>
      <c r="N93" s="47"/>
      <c r="O93" s="47"/>
      <c r="P93" s="310">
        <v>6781489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104.23</v>
      </c>
      <c r="J94" s="348">
        <v>104.27</v>
      </c>
      <c r="K94" s="16"/>
      <c r="L94" s="17"/>
      <c r="M94" s="16"/>
      <c r="N94" s="47"/>
      <c r="O94" s="47"/>
      <c r="P94" s="310">
        <v>3162528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115.111</v>
      </c>
      <c r="J96" s="357">
        <v>106.688</v>
      </c>
      <c r="K96" s="16"/>
      <c r="L96" s="17"/>
      <c r="M96" s="16"/>
      <c r="N96" s="358"/>
      <c r="O96" s="359" t="s">
        <v>78</v>
      </c>
      <c r="P96" s="91">
        <v>9336924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57.313000000000002</v>
      </c>
      <c r="J98" s="293">
        <v>57.582999999999998</v>
      </c>
      <c r="K98" s="16"/>
      <c r="L98" s="16"/>
      <c r="M98" s="17"/>
      <c r="N98" s="16"/>
      <c r="O98" s="136"/>
      <c r="P98" s="54">
        <v>5291634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86.191999999999993</v>
      </c>
      <c r="J99" s="283">
        <v>86.884</v>
      </c>
      <c r="K99" s="16"/>
      <c r="L99" s="16"/>
      <c r="M99" s="17"/>
      <c r="N99" s="16"/>
      <c r="O99" s="374"/>
      <c r="P99" s="54">
        <v>2046824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17.712</v>
      </c>
      <c r="J100" s="283">
        <v>17.72</v>
      </c>
      <c r="K100" s="283"/>
      <c r="L100" s="283"/>
      <c r="M100" s="283"/>
      <c r="N100" s="376"/>
      <c r="O100" s="377"/>
      <c r="P100" s="378">
        <v>1019584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288.947</v>
      </c>
      <c r="J101" s="283">
        <v>289.05500000000001</v>
      </c>
      <c r="K101" s="16"/>
      <c r="L101" s="16"/>
      <c r="M101" s="17"/>
      <c r="N101" s="16"/>
      <c r="O101" s="53"/>
      <c r="P101" s="54">
        <v>14013397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2050.0810000000001</v>
      </c>
      <c r="J102" s="283">
        <v>2015.5820000000001</v>
      </c>
      <c r="K102" s="54"/>
      <c r="M102" s="17"/>
      <c r="N102" s="16"/>
      <c r="O102" s="53"/>
      <c r="P102" s="54">
        <v>2380402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70.483000000000004</v>
      </c>
      <c r="J103" s="283">
        <v>70.768000000000001</v>
      </c>
      <c r="K103" s="16"/>
      <c r="L103" s="16"/>
      <c r="M103" s="17"/>
      <c r="N103" s="16"/>
      <c r="O103" s="136"/>
      <c r="P103" s="54">
        <v>1210849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55.673999999999999</v>
      </c>
      <c r="J104" s="283">
        <v>55.698999999999998</v>
      </c>
      <c r="K104" s="16"/>
      <c r="L104" s="16"/>
      <c r="M104" s="17"/>
      <c r="N104" s="16"/>
      <c r="O104" s="136"/>
      <c r="P104" s="54">
        <v>1133366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103.777</v>
      </c>
      <c r="J105" s="332">
        <v>104.092</v>
      </c>
      <c r="K105" s="387"/>
      <c r="L105" s="387"/>
      <c r="M105" s="17"/>
      <c r="N105" s="387"/>
      <c r="O105" s="338"/>
      <c r="P105" s="378">
        <v>1005429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10.728</v>
      </c>
      <c r="J107" s="283">
        <v>10.792</v>
      </c>
      <c r="K107" s="16"/>
      <c r="L107" s="17"/>
      <c r="M107" s="16"/>
      <c r="N107" s="84"/>
      <c r="O107" s="136"/>
      <c r="P107" s="166">
        <v>427603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12.195</v>
      </c>
      <c r="J108" s="283">
        <v>12.324</v>
      </c>
      <c r="K108" s="16"/>
      <c r="L108" s="17"/>
      <c r="M108" s="16"/>
      <c r="N108" s="84"/>
      <c r="O108" s="136"/>
      <c r="P108" s="166">
        <v>1313286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13.505000000000001</v>
      </c>
      <c r="J109" s="283">
        <v>13.605</v>
      </c>
      <c r="K109" s="16"/>
      <c r="L109" s="17"/>
      <c r="M109" s="16"/>
      <c r="N109" s="84"/>
      <c r="O109" s="392"/>
      <c r="P109" s="166">
        <v>41781562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11.916</v>
      </c>
      <c r="J110" s="283">
        <v>12.003</v>
      </c>
      <c r="K110" s="16"/>
      <c r="L110" s="17"/>
      <c r="M110" s="16"/>
      <c r="N110" s="84"/>
      <c r="O110" s="136"/>
      <c r="P110" s="166">
        <v>16475405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147.38800000000001</v>
      </c>
      <c r="J111" s="394">
        <v>147.42599999999999</v>
      </c>
      <c r="K111" s="16"/>
      <c r="L111" s="395"/>
      <c r="M111" s="16"/>
      <c r="N111" s="84"/>
      <c r="O111" s="136"/>
      <c r="P111" s="396">
        <v>147426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7.78</v>
      </c>
      <c r="J112" s="323">
        <v>7.8620000000000001</v>
      </c>
      <c r="K112" s="16"/>
      <c r="L112" s="17"/>
      <c r="M112" s="16"/>
      <c r="N112" s="84"/>
      <c r="O112" s="400"/>
      <c r="P112" s="166">
        <v>563030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101.209</v>
      </c>
      <c r="J113" s="283">
        <v>101.24299999999999</v>
      </c>
      <c r="K113" s="16"/>
      <c r="L113" s="17"/>
      <c r="M113" s="16"/>
      <c r="N113" s="84"/>
      <c r="O113" s="402"/>
      <c r="P113" s="166">
        <v>173329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79.245999999999995</v>
      </c>
      <c r="J114" s="283">
        <v>79.144000000000005</v>
      </c>
      <c r="K114" s="16"/>
      <c r="L114" s="16"/>
      <c r="M114" s="17"/>
      <c r="N114" s="16"/>
      <c r="O114" s="136"/>
      <c r="P114" s="166">
        <v>389469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81.471999999999994</v>
      </c>
      <c r="J115" s="323">
        <v>81.462000000000003</v>
      </c>
      <c r="K115" s="16"/>
      <c r="L115" s="16"/>
      <c r="M115" s="17"/>
      <c r="N115" s="16"/>
      <c r="O115" s="53"/>
      <c r="P115" s="166">
        <v>140767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96.611000000000004</v>
      </c>
      <c r="J116" s="323">
        <v>96.781000000000006</v>
      </c>
      <c r="K116" s="410"/>
      <c r="L116" s="411"/>
      <c r="M116" s="410"/>
      <c r="N116" s="412"/>
      <c r="O116" s="402"/>
      <c r="P116" s="166">
        <v>1972875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82.623999999999995</v>
      </c>
      <c r="J117" s="283">
        <v>83.218000000000004</v>
      </c>
      <c r="K117" s="16"/>
      <c r="L117" s="16"/>
      <c r="M117" s="17"/>
      <c r="N117" s="16"/>
      <c r="O117" s="136"/>
      <c r="P117" s="166">
        <v>4712802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87.953999999999994</v>
      </c>
      <c r="J118" s="323">
        <v>88.024000000000001</v>
      </c>
      <c r="K118" s="16"/>
      <c r="L118" s="16"/>
      <c r="M118" s="17"/>
      <c r="N118" s="16"/>
      <c r="O118" s="53"/>
      <c r="P118" s="166">
        <v>334491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8.68</v>
      </c>
      <c r="J119" s="323">
        <v>8.7690000000000001</v>
      </c>
      <c r="K119" s="410"/>
      <c r="L119" s="411"/>
      <c r="M119" s="410"/>
      <c r="N119" s="412"/>
      <c r="O119" s="402"/>
      <c r="P119" s="166">
        <v>595860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86.613</v>
      </c>
      <c r="J120" s="283">
        <v>86.756</v>
      </c>
      <c r="K120" s="417"/>
      <c r="L120" s="418"/>
      <c r="M120" s="419"/>
      <c r="N120" s="418"/>
      <c r="O120" s="420"/>
      <c r="P120" s="421">
        <v>2098629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132.64599999999999</v>
      </c>
      <c r="J121" s="427">
        <v>133.429</v>
      </c>
      <c r="K121" s="417"/>
      <c r="L121" s="418"/>
      <c r="M121" s="419"/>
      <c r="N121" s="418"/>
      <c r="O121" s="420"/>
      <c r="P121" s="421">
        <v>63826162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90.87</v>
      </c>
      <c r="J123" s="431">
        <v>92.084999999999994</v>
      </c>
      <c r="K123" s="238" t="s">
        <v>90</v>
      </c>
      <c r="M123" s="215">
        <f>+(J123-I123)/I123</f>
        <v>1.3370749422251449E-2</v>
      </c>
      <c r="O123" s="432" t="s">
        <v>90</v>
      </c>
      <c r="P123" s="166">
        <v>312353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110.917</v>
      </c>
      <c r="J124" s="323">
        <v>109.295</v>
      </c>
      <c r="K124" s="214" t="s">
        <v>78</v>
      </c>
      <c r="M124" s="215" t="e">
        <f>+(#REF!-I124)/I124</f>
        <v>#REF!</v>
      </c>
      <c r="O124" s="437" t="s">
        <v>78</v>
      </c>
      <c r="P124" s="438">
        <v>729000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109.383</v>
      </c>
      <c r="J125" s="323">
        <v>108.19499999999999</v>
      </c>
      <c r="K125" s="214" t="s">
        <v>78</v>
      </c>
      <c r="M125" s="215">
        <f t="shared" ref="M125:M130" si="12">+(J125-I125)/I125</f>
        <v>-1.0860919887002572E-2</v>
      </c>
      <c r="O125" s="437" t="s">
        <v>78</v>
      </c>
      <c r="P125" s="54">
        <v>341899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166.495</v>
      </c>
      <c r="J126" s="442">
        <v>167.422</v>
      </c>
      <c r="K126" s="218" t="s">
        <v>80</v>
      </c>
      <c r="M126" s="215">
        <f t="shared" si="12"/>
        <v>5.5677347668097689E-3</v>
      </c>
      <c r="O126" s="443" t="s">
        <v>80</v>
      </c>
      <c r="P126" s="396">
        <v>2117720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164.744</v>
      </c>
      <c r="J127" s="431">
        <v>165.40199999999999</v>
      </c>
      <c r="K127" s="84" t="s">
        <v>80</v>
      </c>
      <c r="L127" s="16"/>
      <c r="M127" s="17">
        <f t="shared" si="12"/>
        <v>3.9940756567764957E-3</v>
      </c>
      <c r="N127" s="16"/>
      <c r="O127" s="443" t="s">
        <v>80</v>
      </c>
      <c r="P127" s="166">
        <v>2465806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152.22300000000001</v>
      </c>
      <c r="J128" s="431">
        <v>154.345</v>
      </c>
      <c r="K128" s="84" t="s">
        <v>80</v>
      </c>
      <c r="L128" s="16"/>
      <c r="M128" s="17">
        <f t="shared" si="12"/>
        <v>1.3940074758742014E-2</v>
      </c>
      <c r="N128" s="16"/>
      <c r="O128" s="444" t="s">
        <v>80</v>
      </c>
      <c r="P128" s="166">
        <v>6461511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19.311</v>
      </c>
      <c r="J129" s="431">
        <v>19.72</v>
      </c>
      <c r="K129" s="218" t="s">
        <v>80</v>
      </c>
      <c r="M129" s="215">
        <f t="shared" si="12"/>
        <v>2.1179638547977782E-2</v>
      </c>
      <c r="O129" s="443" t="s">
        <v>80</v>
      </c>
      <c r="P129" s="166">
        <v>2447977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122.611</v>
      </c>
      <c r="J130" s="431">
        <v>126.483</v>
      </c>
      <c r="K130" s="218" t="s">
        <v>80</v>
      </c>
      <c r="M130" s="215">
        <f t="shared" si="12"/>
        <v>3.1579548327637812E-2</v>
      </c>
      <c r="O130" s="443" t="s">
        <v>80</v>
      </c>
      <c r="P130" s="166">
        <v>706533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132.90600000000001</v>
      </c>
      <c r="J131" s="446">
        <v>132.60300000000001</v>
      </c>
      <c r="K131" s="238" t="s">
        <v>90</v>
      </c>
      <c r="M131" s="215" t="e">
        <f>+(I131-#REF!)/#REF!</f>
        <v>#REF!</v>
      </c>
      <c r="O131" s="432" t="s">
        <v>90</v>
      </c>
      <c r="P131" s="166">
        <v>435602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5238.0140000000001</v>
      </c>
      <c r="J134" s="323">
        <v>5047.1480000000001</v>
      </c>
      <c r="K134" s="218"/>
      <c r="M134" s="243">
        <f t="shared" si="13"/>
        <v>-3.6438619675319688E-2</v>
      </c>
      <c r="O134" s="443" t="s">
        <v>80</v>
      </c>
      <c r="P134" s="233">
        <v>30287937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4929.5540000000001</v>
      </c>
      <c r="J135" s="460">
        <v>4910.5309999999999</v>
      </c>
      <c r="K135" s="461"/>
      <c r="L135" s="462"/>
      <c r="M135" s="463">
        <f t="shared" si="13"/>
        <v>-3.8589697972676914E-3</v>
      </c>
      <c r="N135" s="462"/>
      <c r="O135" s="464" t="s">
        <v>185</v>
      </c>
      <c r="P135" s="465">
        <v>4714110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82.861999999999995</v>
      </c>
      <c r="J136" s="431">
        <v>83.492000000000004</v>
      </c>
      <c r="K136" s="469"/>
      <c r="L136" s="470"/>
      <c r="M136" s="471">
        <f t="shared" si="13"/>
        <v>7.6030025826073436E-3</v>
      </c>
      <c r="N136" s="470"/>
      <c r="O136" s="432" t="s">
        <v>90</v>
      </c>
      <c r="P136" s="472">
        <v>1159460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4544.75</v>
      </c>
      <c r="J137" s="505">
        <v>4290.6779999999999</v>
      </c>
      <c r="K137" s="461"/>
      <c r="L137" s="462"/>
      <c r="M137" s="463">
        <f>+(J137-I137)/I137</f>
        <v>-5.5904505198305761E-2</v>
      </c>
      <c r="N137" s="462"/>
      <c r="O137" s="464" t="s">
        <v>185</v>
      </c>
      <c r="P137" s="476">
        <v>12361444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9.2620000000000005</v>
      </c>
      <c r="J138" s="431">
        <v>9.36</v>
      </c>
      <c r="K138" s="469"/>
      <c r="L138" s="470"/>
      <c r="M138" s="471">
        <f>+(J138-I138)/I138</f>
        <v>1.0580868063053226E-2</v>
      </c>
      <c r="N138" s="470"/>
      <c r="O138" s="464" t="s">
        <v>185</v>
      </c>
      <c r="P138" s="476">
        <v>2382336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163.703</v>
      </c>
      <c r="J139" s="25">
        <v>154.78299999999999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29043509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114.432</v>
      </c>
      <c r="J141" s="482">
        <v>115.477</v>
      </c>
      <c r="K141" s="285"/>
      <c r="L141" s="8"/>
      <c r="M141" s="483"/>
      <c r="N141" s="8"/>
      <c r="O141" s="484"/>
      <c r="P141" s="305">
        <v>3804760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9810.6080000000002</v>
      </c>
      <c r="J143" s="482">
        <v>9866.3739999999998</v>
      </c>
      <c r="K143" s="218" t="s">
        <v>80</v>
      </c>
      <c r="M143" s="215">
        <f>+(J143-I143)/I143</f>
        <v>5.6842552469734417E-3</v>
      </c>
      <c r="O143" s="443" t="s">
        <v>80</v>
      </c>
      <c r="P143" s="476">
        <v>10853012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A49" zoomScale="105" zoomScaleNormal="105" zoomScaleSheetLayoutView="100" workbookViewId="0">
      <selection activeCell="O17" sqref="O17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193.08799999999999</v>
      </c>
      <c r="J6" s="15">
        <v>193.11699999999999</v>
      </c>
      <c r="K6" s="16"/>
      <c r="L6" s="16"/>
      <c r="M6" s="17"/>
      <c r="N6" s="16"/>
      <c r="O6" s="1"/>
      <c r="P6" s="18">
        <v>527017203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131.904</v>
      </c>
      <c r="J7" s="25">
        <v>131.92400000000001</v>
      </c>
      <c r="K7" s="16"/>
      <c r="L7" s="16"/>
      <c r="M7" s="17"/>
      <c r="N7" s="16"/>
      <c r="O7" s="1"/>
      <c r="P7" s="26">
        <v>254907259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110.932</v>
      </c>
      <c r="J8" s="25">
        <v>110.94499999999999</v>
      </c>
      <c r="K8" s="16"/>
      <c r="L8" s="16"/>
      <c r="M8" s="17"/>
      <c r="N8" s="16"/>
      <c r="O8" s="1"/>
      <c r="P8" s="18">
        <v>57358063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117.59399999999999</v>
      </c>
      <c r="J9" s="25">
        <v>117.613</v>
      </c>
      <c r="K9" s="16"/>
      <c r="L9" s="16"/>
      <c r="M9" s="17"/>
      <c r="N9" s="16"/>
      <c r="P9" s="18">
        <v>80049086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115.389</v>
      </c>
      <c r="J10" s="25">
        <v>115.44499999999999</v>
      </c>
      <c r="K10" s="16"/>
      <c r="L10" s="16"/>
      <c r="M10" s="17"/>
      <c r="N10" s="16"/>
      <c r="O10" s="40"/>
      <c r="P10" s="41">
        <v>14310201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112.316</v>
      </c>
      <c r="J11" s="44">
        <v>112.33499999999999</v>
      </c>
      <c r="K11" s="16"/>
      <c r="L11" s="16"/>
      <c r="M11" s="17"/>
      <c r="N11" s="16"/>
      <c r="O11" s="40"/>
      <c r="P11" s="41">
        <v>92927850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111.596</v>
      </c>
      <c r="J12" s="25">
        <v>111.60599999999999</v>
      </c>
      <c r="K12" s="16"/>
      <c r="L12" s="17"/>
      <c r="M12" s="16"/>
      <c r="N12" s="47"/>
      <c r="O12" s="47"/>
      <c r="P12" s="48">
        <v>3451772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45.697000000000003</v>
      </c>
      <c r="J13" s="52">
        <v>45.701999999999998</v>
      </c>
      <c r="K13" s="16"/>
      <c r="L13" s="16"/>
      <c r="M13" s="17"/>
      <c r="N13" s="16"/>
      <c r="O13" s="53"/>
      <c r="P13" s="54">
        <v>33894614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32.124000000000002</v>
      </c>
      <c r="J14" s="52">
        <v>32.128999999999998</v>
      </c>
      <c r="K14" s="16"/>
      <c r="L14" s="16"/>
      <c r="M14" s="17"/>
      <c r="N14" s="16"/>
      <c r="O14" s="53"/>
      <c r="P14" s="54">
        <v>4843230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108.639</v>
      </c>
      <c r="J15" s="52">
        <v>108.663</v>
      </c>
      <c r="K15" s="16"/>
      <c r="L15" s="17"/>
      <c r="M15" s="16"/>
      <c r="N15" s="62"/>
      <c r="O15" s="63"/>
      <c r="P15" s="64">
        <v>71163152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17.053999999999998</v>
      </c>
      <c r="J17" s="73">
        <v>17.056000000000001</v>
      </c>
      <c r="K17" s="16"/>
      <c r="L17" s="16"/>
      <c r="M17" s="17"/>
      <c r="N17" s="16"/>
      <c r="O17" s="1"/>
      <c r="P17" s="64">
        <v>77560584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123.381</v>
      </c>
      <c r="J18" s="52">
        <v>123.39400000000001</v>
      </c>
      <c r="K18" s="16"/>
      <c r="L18" s="16"/>
      <c r="M18" s="17"/>
      <c r="N18" s="16"/>
      <c r="O18" s="16"/>
      <c r="P18" s="80">
        <v>1783054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4957709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114.798</v>
      </c>
      <c r="J20" s="90">
        <v>114.806</v>
      </c>
      <c r="K20" s="16"/>
      <c r="L20" s="16"/>
      <c r="M20" s="17"/>
      <c r="N20" s="16"/>
      <c r="O20" s="1"/>
      <c r="P20" s="91">
        <v>15336477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11.262</v>
      </c>
      <c r="J21" s="98">
        <v>11.263999999999999</v>
      </c>
      <c r="K21" s="99"/>
      <c r="L21" s="100"/>
      <c r="M21" s="99"/>
      <c r="N21" s="101"/>
      <c r="O21" s="102"/>
      <c r="P21" s="103">
        <v>4731030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161.39500000000001</v>
      </c>
      <c r="J22" s="52">
        <v>161.423</v>
      </c>
      <c r="P22" s="91">
        <v>64713197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11.288</v>
      </c>
      <c r="J23" s="115">
        <v>11.288</v>
      </c>
      <c r="K23" s="16"/>
      <c r="L23" s="16"/>
      <c r="M23" s="17"/>
      <c r="N23" s="16"/>
      <c r="O23" s="16"/>
      <c r="P23" s="80">
        <v>2738118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1.7829999999999999</v>
      </c>
      <c r="J25" s="121">
        <v>1.7849999999999999</v>
      </c>
      <c r="K25" s="84" t="s">
        <v>48</v>
      </c>
      <c r="L25" s="16"/>
      <c r="M25" s="17">
        <f>+(J25-I25)/I25</f>
        <v>1.1217049915872137E-3</v>
      </c>
      <c r="N25" s="16"/>
      <c r="O25" s="122" t="s">
        <v>49</v>
      </c>
      <c r="P25" s="123">
        <v>4225504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</v>
      </c>
      <c r="J27" s="98">
        <v>61.904000000000003</v>
      </c>
      <c r="K27" s="16"/>
      <c r="L27" s="16"/>
      <c r="M27" s="130"/>
      <c r="N27" s="16"/>
      <c r="O27" s="16"/>
      <c r="P27" s="18">
        <v>1471950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127.836</v>
      </c>
      <c r="J28" s="52">
        <v>128.11099999999999</v>
      </c>
      <c r="K28" s="16"/>
      <c r="L28" s="16"/>
      <c r="M28" s="17"/>
      <c r="N28" s="16"/>
      <c r="O28" s="136"/>
      <c r="P28" s="54">
        <v>6061333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102.742</v>
      </c>
      <c r="J29" s="142">
        <v>103.336</v>
      </c>
      <c r="K29" s="16"/>
      <c r="L29" s="16"/>
      <c r="M29" s="17"/>
      <c r="N29" s="16"/>
      <c r="O29" s="136"/>
      <c r="P29" s="54">
        <v>530838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102.292</v>
      </c>
      <c r="J30" s="148">
        <v>102.312</v>
      </c>
      <c r="K30" s="16"/>
      <c r="L30" s="16"/>
      <c r="M30" s="149"/>
      <c r="N30" s="16"/>
      <c r="O30" s="150"/>
      <c r="P30" s="64">
        <v>41566483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127.33499999999999</v>
      </c>
      <c r="J32" s="73">
        <v>127.672</v>
      </c>
      <c r="K32" s="16"/>
      <c r="L32" s="16"/>
      <c r="M32" s="17"/>
      <c r="N32" s="16"/>
      <c r="O32" s="53"/>
      <c r="P32" s="159">
        <v>1040022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491.13099999999997</v>
      </c>
      <c r="J33" s="52">
        <v>492.10700000000003</v>
      </c>
      <c r="K33" s="16"/>
      <c r="L33" s="16"/>
      <c r="M33" s="17"/>
      <c r="N33" s="16"/>
      <c r="O33" s="165"/>
      <c r="P33" s="166">
        <v>986184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115.96</v>
      </c>
      <c r="J34" s="52">
        <v>116.452</v>
      </c>
      <c r="K34" s="16"/>
      <c r="L34" s="16"/>
      <c r="M34" s="17"/>
      <c r="N34" s="16"/>
      <c r="O34" s="170"/>
      <c r="P34" s="166">
        <v>513670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120.23699999999999</v>
      </c>
      <c r="J35" s="25">
        <v>120.253</v>
      </c>
      <c r="K35" s="16"/>
      <c r="L35" s="16"/>
      <c r="M35" s="17"/>
      <c r="N35" s="16"/>
      <c r="P35" s="166">
        <v>196493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124.95399999999999</v>
      </c>
      <c r="J36" s="25">
        <v>124.971</v>
      </c>
      <c r="K36" s="16"/>
      <c r="L36" s="16"/>
      <c r="M36" s="17"/>
      <c r="N36" s="16"/>
      <c r="O36" s="170"/>
      <c r="P36" s="166">
        <v>130595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106.974</v>
      </c>
      <c r="J37" s="25">
        <v>106.992</v>
      </c>
      <c r="K37" s="16"/>
      <c r="L37" s="16"/>
      <c r="M37" s="17"/>
      <c r="N37" s="16"/>
      <c r="O37" s="170"/>
      <c r="P37" s="166">
        <v>121756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97.277000000000001</v>
      </c>
      <c r="J38" s="25">
        <v>97.679000000000002</v>
      </c>
      <c r="K38" s="16"/>
      <c r="L38" s="16"/>
      <c r="M38" s="17"/>
      <c r="N38" s="16"/>
      <c r="O38" s="136"/>
      <c r="P38" s="166">
        <v>130596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168.6</v>
      </c>
      <c r="J39" s="25">
        <v>169.40899999999999</v>
      </c>
      <c r="K39" s="16"/>
      <c r="L39" s="16"/>
      <c r="M39" s="17"/>
      <c r="N39" s="16"/>
      <c r="O39" s="136"/>
      <c r="P39" s="166">
        <v>538206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88</v>
      </c>
      <c r="J40" s="25">
        <v>88.700999999999993</v>
      </c>
      <c r="K40" s="16"/>
      <c r="L40" s="17"/>
      <c r="M40" s="16"/>
      <c r="N40" s="183"/>
      <c r="O40" s="183"/>
      <c r="P40" s="184">
        <v>927189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117.59</v>
      </c>
      <c r="J41" s="52">
        <v>117.749</v>
      </c>
      <c r="K41" s="16"/>
      <c r="L41" s="17"/>
      <c r="M41" s="16"/>
      <c r="N41" s="62"/>
      <c r="O41" s="62"/>
      <c r="P41" s="187">
        <v>37755320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151.499</v>
      </c>
      <c r="J42" s="25">
        <v>153.08099999999999</v>
      </c>
      <c r="K42" s="16"/>
      <c r="L42" s="16"/>
      <c r="M42" s="17"/>
      <c r="N42" s="16"/>
      <c r="O42" s="189"/>
      <c r="P42" s="166">
        <v>614471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136.792</v>
      </c>
      <c r="J43" s="25">
        <v>137.05099999999999</v>
      </c>
      <c r="K43" s="16"/>
      <c r="L43" s="16"/>
      <c r="M43" s="17"/>
      <c r="N43" s="16"/>
      <c r="O43" s="189"/>
      <c r="P43" s="166">
        <v>550127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90.081999999999994</v>
      </c>
      <c r="J44" s="25">
        <v>90.852000000000004</v>
      </c>
      <c r="K44" s="16"/>
      <c r="L44" s="16"/>
      <c r="M44" s="17"/>
      <c r="N44" s="16"/>
      <c r="O44" s="198"/>
      <c r="P44" s="199">
        <v>88853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20.241</v>
      </c>
      <c r="J45" s="205">
        <v>20.326000000000001</v>
      </c>
      <c r="K45" s="16"/>
      <c r="L45" s="16"/>
      <c r="M45" s="17"/>
      <c r="N45" s="16"/>
      <c r="O45" s="198"/>
      <c r="P45" s="166">
        <v>40483644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2081.4940000000001</v>
      </c>
      <c r="J47" s="213">
        <v>2083.54</v>
      </c>
      <c r="K47" s="214" t="s">
        <v>78</v>
      </c>
      <c r="M47" s="215">
        <f t="shared" ref="M47" si="3">+(J47-I47)/I47</f>
        <v>9.829478249756289E-4</v>
      </c>
      <c r="O47" s="216" t="s">
        <v>78</v>
      </c>
      <c r="P47" s="91">
        <v>9328013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119.84699999999999</v>
      </c>
      <c r="J48" s="25">
        <v>120.116</v>
      </c>
      <c r="K48" s="218" t="s">
        <v>80</v>
      </c>
      <c r="M48" s="215" t="e">
        <f>+(#REF!-#REF!)/#REF!</f>
        <v>#REF!</v>
      </c>
      <c r="O48" s="219" t="s">
        <v>80</v>
      </c>
      <c r="P48" s="220">
        <v>60058116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178.185</v>
      </c>
      <c r="J49" s="25">
        <v>180.44499999999999</v>
      </c>
      <c r="K49" s="218" t="s">
        <v>80</v>
      </c>
      <c r="M49" s="215" t="e">
        <f>+(#REF!-#REF!)/#REF!</f>
        <v>#REF!</v>
      </c>
      <c r="O49" s="219" t="s">
        <v>80</v>
      </c>
      <c r="P49" s="220">
        <v>1471346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15.805</v>
      </c>
      <c r="J50" s="283">
        <v>16.059999999999999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4572053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2.6429999999999998</v>
      </c>
      <c r="J51" s="98">
        <v>2.657</v>
      </c>
      <c r="K51" s="218"/>
      <c r="M51" s="215">
        <f t="shared" ref="M51:M52" si="5">+(J51-I51)/I51</f>
        <v>5.2970109723799608E-3</v>
      </c>
      <c r="O51" s="222" t="s">
        <v>48</v>
      </c>
      <c r="P51" s="220">
        <v>9810187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2.3889999999999998</v>
      </c>
      <c r="J52" s="25">
        <v>2.3959999999999999</v>
      </c>
      <c r="K52" s="223" t="s">
        <v>48</v>
      </c>
      <c r="M52" s="215">
        <f t="shared" si="5"/>
        <v>2.9300962745919287E-3</v>
      </c>
      <c r="O52" s="224" t="s">
        <v>48</v>
      </c>
      <c r="P52" s="225">
        <v>8944224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64.525000000000006</v>
      </c>
      <c r="J53" s="231">
        <v>65.265000000000001</v>
      </c>
      <c r="K53" s="218" t="s">
        <v>80</v>
      </c>
      <c r="M53" s="215">
        <f>+(J53-I53)/I53</f>
        <v>1.1468423091824794E-2</v>
      </c>
      <c r="O53" s="232" t="s">
        <v>88</v>
      </c>
      <c r="P53" s="233">
        <v>65265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1.054</v>
      </c>
      <c r="J54" s="237">
        <v>1.0609999999999999</v>
      </c>
      <c r="K54" s="238" t="s">
        <v>90</v>
      </c>
      <c r="M54" s="215" t="e">
        <f>+(#REF!-I54)/I54</f>
        <v>#REF!</v>
      </c>
      <c r="O54" s="239" t="s">
        <v>90</v>
      </c>
      <c r="P54" s="225">
        <v>2003767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</v>
      </c>
      <c r="J55" s="237">
        <v>1.2509999999999999</v>
      </c>
      <c r="K55" s="238"/>
      <c r="M55" s="243">
        <f t="shared" ref="M55:M62" si="6">+(J55-I55)/I55</f>
        <v>7.9999999999991189E-4</v>
      </c>
      <c r="O55" s="239" t="s">
        <v>90</v>
      </c>
      <c r="P55" s="225">
        <v>774213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1.1220000000000001</v>
      </c>
      <c r="J56" s="242">
        <v>1.131</v>
      </c>
      <c r="K56" s="238"/>
      <c r="M56" s="243">
        <f t="shared" si="6"/>
        <v>8.021390374331458E-3</v>
      </c>
      <c r="O56" s="239" t="s">
        <v>90</v>
      </c>
      <c r="P56" s="54">
        <v>675182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1.0640000000000001</v>
      </c>
      <c r="J57" s="52">
        <v>1.075</v>
      </c>
      <c r="K57" s="238"/>
      <c r="M57" s="243">
        <f t="shared" si="6"/>
        <v>1.0338345864661558E-2</v>
      </c>
      <c r="O57" s="239" t="s">
        <v>90</v>
      </c>
      <c r="P57" s="54">
        <v>639797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105.357</v>
      </c>
      <c r="J58" s="251">
        <v>106.49299999999999</v>
      </c>
      <c r="K58" s="238"/>
      <c r="M58" s="243">
        <f t="shared" si="6"/>
        <v>1.0782387501542335E-2</v>
      </c>
      <c r="O58" s="252" t="s">
        <v>80</v>
      </c>
      <c r="P58" s="225">
        <v>15403083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128.071</v>
      </c>
      <c r="J59" s="258">
        <v>129.315</v>
      </c>
      <c r="K59" s="238"/>
      <c r="M59" s="243">
        <f t="shared" si="6"/>
        <v>9.7133621194493668E-3</v>
      </c>
      <c r="O59" s="252" t="s">
        <v>80</v>
      </c>
      <c r="P59" s="225">
        <v>101900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1065.5409999999999</v>
      </c>
      <c r="J60" s="25">
        <v>1071.241</v>
      </c>
      <c r="K60" s="238"/>
      <c r="M60" s="243" t="e">
        <f>+(I60-#REF!)/#REF!</f>
        <v>#REF!</v>
      </c>
      <c r="O60" s="216" t="s">
        <v>78</v>
      </c>
      <c r="P60" s="225">
        <v>5356205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10.731999999999999</v>
      </c>
      <c r="J61" s="258">
        <v>10.895</v>
      </c>
      <c r="K61" s="238"/>
      <c r="M61" s="243">
        <f t="shared" si="6"/>
        <v>1.5188222139396223E-2</v>
      </c>
      <c r="O61" s="252" t="s">
        <v>80</v>
      </c>
      <c r="P61" s="262">
        <v>5590806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9.2040000000000006</v>
      </c>
      <c r="J62" s="269">
        <v>9.2620000000000005</v>
      </c>
      <c r="K62" s="270"/>
      <c r="L62" s="271"/>
      <c r="M62" s="272">
        <f t="shared" si="6"/>
        <v>6.3016079965232319E-3</v>
      </c>
      <c r="N62" s="271"/>
      <c r="O62" s="273" t="s">
        <v>80</v>
      </c>
      <c r="P62" s="262">
        <v>24366634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80.944999999999993</v>
      </c>
      <c r="J64" s="283">
        <v>81.471999999999994</v>
      </c>
      <c r="K64" s="16"/>
      <c r="L64" s="16"/>
      <c r="M64" s="17"/>
      <c r="N64" s="16"/>
      <c r="O64" s="136"/>
      <c r="P64" s="284">
        <v>1248890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106.62</v>
      </c>
      <c r="J70" s="293">
        <v>106.629</v>
      </c>
      <c r="K70" s="16"/>
      <c r="L70" s="17"/>
      <c r="M70" s="16"/>
      <c r="N70" s="294"/>
      <c r="O70" s="294"/>
      <c r="P70" s="225">
        <v>73780937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98.63</v>
      </c>
      <c r="J71" s="283">
        <v>98.641000000000005</v>
      </c>
      <c r="K71" s="16"/>
      <c r="L71" s="17"/>
      <c r="M71" s="16"/>
      <c r="N71" s="299"/>
      <c r="O71" s="299"/>
      <c r="P71" s="48">
        <v>70501951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104.68300000000001</v>
      </c>
      <c r="J72" s="283">
        <v>104.699</v>
      </c>
      <c r="K72" s="16"/>
      <c r="L72" s="17"/>
      <c r="M72" s="16"/>
      <c r="N72" s="299"/>
      <c r="O72" s="299"/>
      <c r="P72" s="48">
        <v>42665502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101.82</v>
      </c>
      <c r="J73" s="283">
        <v>101.83499999999999</v>
      </c>
      <c r="K73" s="16"/>
      <c r="L73" s="17"/>
      <c r="M73" s="16"/>
      <c r="N73" s="303"/>
      <c r="O73" s="303"/>
      <c r="P73" s="48">
        <v>90965198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103.131</v>
      </c>
      <c r="J74" s="283">
        <v>103.15</v>
      </c>
      <c r="K74" s="16"/>
      <c r="L74" s="17"/>
      <c r="M74" s="16"/>
      <c r="N74" s="62"/>
      <c r="O74" s="62"/>
      <c r="P74" s="48">
        <v>87442029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106.352</v>
      </c>
      <c r="J75" s="283">
        <v>106.36799999999999</v>
      </c>
      <c r="K75" s="16"/>
      <c r="L75" s="17"/>
      <c r="M75" s="16"/>
      <c r="N75" s="47"/>
      <c r="O75" s="47"/>
      <c r="P75" s="48">
        <v>44502360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103.18300000000001</v>
      </c>
      <c r="J76" s="283">
        <v>103.2</v>
      </c>
      <c r="K76" s="16"/>
      <c r="L76" s="17"/>
      <c r="M76" s="16"/>
      <c r="N76" s="62"/>
      <c r="O76" s="62"/>
      <c r="P76" s="48">
        <v>226628091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100.598</v>
      </c>
      <c r="J77" s="283">
        <v>100.61199999999999</v>
      </c>
      <c r="K77" s="16"/>
      <c r="L77" s="17"/>
      <c r="M77" s="16"/>
      <c r="N77" s="294"/>
      <c r="O77" s="294"/>
      <c r="P77" s="305">
        <v>151267631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101.745</v>
      </c>
      <c r="J78" s="283">
        <v>101.752</v>
      </c>
      <c r="K78" s="16"/>
      <c r="L78" s="17"/>
      <c r="M78" s="16"/>
      <c r="N78" s="294"/>
      <c r="O78" s="294"/>
      <c r="P78" s="305">
        <v>2296739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103.996</v>
      </c>
      <c r="J79" s="283">
        <v>104.01300000000001</v>
      </c>
      <c r="K79" s="16"/>
      <c r="L79" s="17"/>
      <c r="M79" s="16"/>
      <c r="N79" s="40"/>
      <c r="O79" s="40"/>
      <c r="P79" s="41">
        <v>21190031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105.708</v>
      </c>
      <c r="J80" s="283">
        <v>105.72199999999999</v>
      </c>
      <c r="K80" s="16"/>
      <c r="L80" s="17"/>
      <c r="M80" s="16"/>
      <c r="N80" s="47"/>
      <c r="O80" s="47"/>
      <c r="P80" s="262">
        <v>48969779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103.363</v>
      </c>
      <c r="J81" s="283">
        <v>103.371</v>
      </c>
      <c r="K81" s="8"/>
      <c r="L81" s="306"/>
      <c r="M81" s="8"/>
      <c r="N81" s="307"/>
      <c r="O81" s="307"/>
      <c r="P81" s="305">
        <v>93690864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102.664</v>
      </c>
      <c r="J82" s="283">
        <v>102.67400000000001</v>
      </c>
      <c r="K82" s="16"/>
      <c r="L82" s="17"/>
      <c r="M82" s="16"/>
      <c r="N82" s="62"/>
      <c r="O82" s="62"/>
      <c r="P82" s="310">
        <v>14017019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107.288</v>
      </c>
      <c r="J83" s="283">
        <v>107.303</v>
      </c>
      <c r="K83" s="16"/>
      <c r="L83" s="17"/>
      <c r="M83" s="16"/>
      <c r="N83" s="183"/>
      <c r="O83" s="183"/>
      <c r="P83" s="310">
        <v>486035952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102.357</v>
      </c>
      <c r="J84" s="283">
        <v>102.369</v>
      </c>
      <c r="K84" s="16"/>
      <c r="L84" s="17"/>
      <c r="M84" s="16"/>
      <c r="N84" s="47"/>
      <c r="O84" s="47"/>
      <c r="P84" s="310">
        <v>6449544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101.268</v>
      </c>
      <c r="J85" s="283">
        <v>101.27800000000001</v>
      </c>
      <c r="K85" s="16"/>
      <c r="L85" s="17"/>
      <c r="M85" s="16"/>
      <c r="N85" s="183"/>
      <c r="O85" s="183"/>
      <c r="P85" s="321">
        <v>90541690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104.535</v>
      </c>
      <c r="J86" s="323">
        <v>104.547</v>
      </c>
      <c r="K86" s="16"/>
      <c r="L86" s="17"/>
      <c r="M86" s="16"/>
      <c r="N86" s="62"/>
      <c r="O86" s="183"/>
      <c r="P86" s="310">
        <v>2374896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101.429</v>
      </c>
      <c r="J87" s="283">
        <v>101.443</v>
      </c>
      <c r="K87" s="16"/>
      <c r="L87" s="17"/>
      <c r="M87" s="16"/>
      <c r="N87" s="47"/>
      <c r="O87" s="47"/>
      <c r="P87" s="324">
        <v>231030700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100.937</v>
      </c>
      <c r="J88" s="283">
        <v>100.947</v>
      </c>
      <c r="K88" s="16"/>
      <c r="L88" s="17"/>
      <c r="M88" s="16"/>
      <c r="N88" s="47"/>
      <c r="O88" s="47"/>
      <c r="P88" s="324">
        <v>5988425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104.59</v>
      </c>
      <c r="J89" s="328">
        <v>104.59699999999999</v>
      </c>
      <c r="K89" s="16"/>
      <c r="L89" s="17"/>
      <c r="M89" s="16"/>
      <c r="N89" s="62"/>
      <c r="O89" s="62"/>
      <c r="P89" s="324">
        <v>21531599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100.91</v>
      </c>
      <c r="J90" s="332">
        <v>100.92100000000001</v>
      </c>
      <c r="K90" s="16"/>
      <c r="L90" s="17"/>
      <c r="M90" s="16"/>
      <c r="N90" s="47"/>
      <c r="O90" s="47"/>
      <c r="P90" s="324">
        <v>79610055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104.215</v>
      </c>
      <c r="J92" s="337">
        <v>104.229</v>
      </c>
      <c r="L92" s="215"/>
      <c r="M92" s="1"/>
      <c r="N92" s="338"/>
      <c r="O92" s="338"/>
      <c r="P92" s="339">
        <v>2205599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102.554</v>
      </c>
      <c r="J93" s="283">
        <v>102.572</v>
      </c>
      <c r="K93" s="16"/>
      <c r="L93" s="17"/>
      <c r="M93" s="16"/>
      <c r="N93" s="47"/>
      <c r="O93" s="47"/>
      <c r="P93" s="310">
        <v>6794391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104.27</v>
      </c>
      <c r="J94" s="348">
        <v>104.29</v>
      </c>
      <c r="K94" s="16"/>
      <c r="L94" s="17"/>
      <c r="M94" s="16"/>
      <c r="N94" s="47"/>
      <c r="O94" s="47"/>
      <c r="P94" s="310">
        <v>3163127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115.111</v>
      </c>
      <c r="J96" s="357">
        <v>106.688</v>
      </c>
      <c r="K96" s="16"/>
      <c r="L96" s="17"/>
      <c r="M96" s="16"/>
      <c r="N96" s="358"/>
      <c r="O96" s="359" t="s">
        <v>78</v>
      </c>
      <c r="P96" s="91">
        <v>9336924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57.582999999999998</v>
      </c>
      <c r="J98" s="293">
        <v>57.661000000000001</v>
      </c>
      <c r="K98" s="16"/>
      <c r="L98" s="16"/>
      <c r="M98" s="17"/>
      <c r="N98" s="16"/>
      <c r="O98" s="136"/>
      <c r="P98" s="54">
        <v>5298713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86.884</v>
      </c>
      <c r="J99" s="283">
        <v>87.372</v>
      </c>
      <c r="K99" s="16"/>
      <c r="L99" s="16"/>
      <c r="M99" s="17"/>
      <c r="N99" s="16"/>
      <c r="O99" s="374"/>
      <c r="P99" s="54">
        <v>2058323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17.72</v>
      </c>
      <c r="J100" s="283">
        <v>17.75</v>
      </c>
      <c r="K100" s="283"/>
      <c r="L100" s="283"/>
      <c r="M100" s="283"/>
      <c r="N100" s="376"/>
      <c r="O100" s="377"/>
      <c r="P100" s="378">
        <v>1021328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289.05500000000001</v>
      </c>
      <c r="J101" s="283">
        <v>289.50299999999999</v>
      </c>
      <c r="K101" s="16"/>
      <c r="L101" s="16"/>
      <c r="M101" s="17"/>
      <c r="N101" s="16"/>
      <c r="O101" s="53"/>
      <c r="P101" s="54">
        <v>14035103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2015.5820000000001</v>
      </c>
      <c r="J102" s="283">
        <v>2028.771</v>
      </c>
      <c r="K102" s="54"/>
      <c r="M102" s="17"/>
      <c r="N102" s="16"/>
      <c r="O102" s="53"/>
      <c r="P102" s="54">
        <v>2395979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70.768000000000001</v>
      </c>
      <c r="J103" s="283">
        <v>70.983000000000004</v>
      </c>
      <c r="K103" s="16"/>
      <c r="L103" s="16"/>
      <c r="M103" s="17"/>
      <c r="N103" s="16"/>
      <c r="O103" s="136"/>
      <c r="P103" s="54">
        <v>1214520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55.698999999999998</v>
      </c>
      <c r="J104" s="283">
        <v>55.741</v>
      </c>
      <c r="K104" s="16"/>
      <c r="L104" s="16"/>
      <c r="M104" s="17"/>
      <c r="N104" s="16"/>
      <c r="O104" s="136"/>
      <c r="P104" s="54">
        <v>1134234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104.092</v>
      </c>
      <c r="J105" s="332">
        <v>104.553</v>
      </c>
      <c r="K105" s="387"/>
      <c r="L105" s="387"/>
      <c r="M105" s="17"/>
      <c r="N105" s="387"/>
      <c r="O105" s="338"/>
      <c r="P105" s="378">
        <v>1009880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10.792</v>
      </c>
      <c r="J107" s="283">
        <v>10.826000000000001</v>
      </c>
      <c r="K107" s="16"/>
      <c r="L107" s="17"/>
      <c r="M107" s="16"/>
      <c r="N107" s="84"/>
      <c r="O107" s="136"/>
      <c r="P107" s="166">
        <v>428967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12.324</v>
      </c>
      <c r="J108" s="283">
        <v>12.433</v>
      </c>
      <c r="K108" s="16"/>
      <c r="L108" s="17"/>
      <c r="M108" s="16"/>
      <c r="N108" s="84"/>
      <c r="O108" s="136"/>
      <c r="P108" s="166">
        <v>1324861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13.605</v>
      </c>
      <c r="J109" s="283">
        <v>13.725</v>
      </c>
      <c r="K109" s="16"/>
      <c r="L109" s="17"/>
      <c r="M109" s="16"/>
      <c r="N109" s="84"/>
      <c r="O109" s="392"/>
      <c r="P109" s="166">
        <v>42177611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12.003</v>
      </c>
      <c r="J110" s="283">
        <v>12.105</v>
      </c>
      <c r="K110" s="16"/>
      <c r="L110" s="17"/>
      <c r="M110" s="16"/>
      <c r="N110" s="84"/>
      <c r="O110" s="136"/>
      <c r="P110" s="166">
        <v>16614312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147.42599999999999</v>
      </c>
      <c r="J111" s="394">
        <v>147.441</v>
      </c>
      <c r="K111" s="16"/>
      <c r="L111" s="395"/>
      <c r="M111" s="16"/>
      <c r="N111" s="84"/>
      <c r="O111" s="136"/>
      <c r="P111" s="396">
        <v>147442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7.8620000000000001</v>
      </c>
      <c r="J112" s="323">
        <v>7.9329999999999998</v>
      </c>
      <c r="K112" s="16"/>
      <c r="L112" s="17"/>
      <c r="M112" s="16"/>
      <c r="N112" s="84"/>
      <c r="O112" s="400"/>
      <c r="P112" s="166">
        <v>568069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101.24299999999999</v>
      </c>
      <c r="J113" s="283">
        <v>101.60299999999999</v>
      </c>
      <c r="K113" s="16"/>
      <c r="L113" s="17"/>
      <c r="M113" s="16"/>
      <c r="N113" s="84"/>
      <c r="O113" s="402"/>
      <c r="P113" s="166">
        <v>173945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79.144000000000005</v>
      </c>
      <c r="J114" s="283">
        <v>79.632999999999996</v>
      </c>
      <c r="K114" s="16"/>
      <c r="L114" s="16"/>
      <c r="M114" s="17"/>
      <c r="N114" s="16"/>
      <c r="O114" s="136"/>
      <c r="P114" s="166">
        <v>391877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81.462000000000003</v>
      </c>
      <c r="J115" s="323">
        <v>81.918999999999997</v>
      </c>
      <c r="K115" s="16"/>
      <c r="L115" s="16"/>
      <c r="M115" s="17"/>
      <c r="N115" s="16"/>
      <c r="O115" s="53"/>
      <c r="P115" s="166">
        <v>141558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96.781000000000006</v>
      </c>
      <c r="J116" s="323">
        <v>96.908000000000001</v>
      </c>
      <c r="K116" s="410"/>
      <c r="L116" s="411"/>
      <c r="M116" s="410"/>
      <c r="N116" s="412"/>
      <c r="O116" s="402"/>
      <c r="P116" s="166">
        <v>1975464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83.218000000000004</v>
      </c>
      <c r="J117" s="283">
        <v>83.975999999999999</v>
      </c>
      <c r="K117" s="16"/>
      <c r="L117" s="16"/>
      <c r="M117" s="17"/>
      <c r="N117" s="16"/>
      <c r="O117" s="136"/>
      <c r="P117" s="166">
        <v>4755781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88.024000000000001</v>
      </c>
      <c r="J118" s="323">
        <v>88.206999999999994</v>
      </c>
      <c r="K118" s="16"/>
      <c r="L118" s="16"/>
      <c r="M118" s="17"/>
      <c r="N118" s="16"/>
      <c r="O118" s="53"/>
      <c r="P118" s="166">
        <v>335189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8.7690000000000001</v>
      </c>
      <c r="J119" s="323">
        <v>8.8390000000000004</v>
      </c>
      <c r="K119" s="410"/>
      <c r="L119" s="411"/>
      <c r="M119" s="410"/>
      <c r="N119" s="412"/>
      <c r="O119" s="402"/>
      <c r="P119" s="166">
        <v>600576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86.756</v>
      </c>
      <c r="J120" s="283">
        <v>87.421999999999997</v>
      </c>
      <c r="K120" s="417"/>
      <c r="L120" s="418"/>
      <c r="M120" s="419"/>
      <c r="N120" s="418"/>
      <c r="O120" s="420"/>
      <c r="P120" s="421">
        <v>2114742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133.429</v>
      </c>
      <c r="J121" s="427">
        <v>134.32900000000001</v>
      </c>
      <c r="K121" s="417"/>
      <c r="L121" s="418"/>
      <c r="M121" s="419"/>
      <c r="N121" s="418"/>
      <c r="O121" s="420"/>
      <c r="P121" s="421">
        <v>64262312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90.87</v>
      </c>
      <c r="J123" s="431">
        <v>92.084999999999994</v>
      </c>
      <c r="K123" s="238" t="s">
        <v>90</v>
      </c>
      <c r="M123" s="215">
        <f>+(J123-I123)/I123</f>
        <v>1.3370749422251449E-2</v>
      </c>
      <c r="O123" s="432" t="s">
        <v>90</v>
      </c>
      <c r="P123" s="166">
        <v>312353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110.917</v>
      </c>
      <c r="J124" s="323">
        <v>109.295</v>
      </c>
      <c r="K124" s="214" t="s">
        <v>78</v>
      </c>
      <c r="M124" s="215" t="e">
        <f>+(#REF!-I124)/I124</f>
        <v>#REF!</v>
      </c>
      <c r="O124" s="437" t="s">
        <v>78</v>
      </c>
      <c r="P124" s="438">
        <v>729000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109.383</v>
      </c>
      <c r="J125" s="323">
        <v>108.19499999999999</v>
      </c>
      <c r="K125" s="214" t="s">
        <v>78</v>
      </c>
      <c r="M125" s="215">
        <f t="shared" ref="M125:M130" si="12">+(J125-I125)/I125</f>
        <v>-1.0860919887002572E-2</v>
      </c>
      <c r="O125" s="437" t="s">
        <v>78</v>
      </c>
      <c r="P125" s="54">
        <v>341899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166.495</v>
      </c>
      <c r="J126" s="442">
        <v>167.422</v>
      </c>
      <c r="K126" s="218" t="s">
        <v>80</v>
      </c>
      <c r="M126" s="215">
        <f t="shared" si="12"/>
        <v>5.5677347668097689E-3</v>
      </c>
      <c r="O126" s="443" t="s">
        <v>80</v>
      </c>
      <c r="P126" s="396">
        <v>2117720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164.744</v>
      </c>
      <c r="J127" s="431">
        <v>165.40199999999999</v>
      </c>
      <c r="K127" s="84" t="s">
        <v>80</v>
      </c>
      <c r="L127" s="16"/>
      <c r="M127" s="17">
        <f t="shared" si="12"/>
        <v>3.9940756567764957E-3</v>
      </c>
      <c r="N127" s="16"/>
      <c r="O127" s="443" t="s">
        <v>80</v>
      </c>
      <c r="P127" s="166">
        <v>2465806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152.22300000000001</v>
      </c>
      <c r="J128" s="431">
        <v>154.345</v>
      </c>
      <c r="K128" s="84" t="s">
        <v>80</v>
      </c>
      <c r="L128" s="16"/>
      <c r="M128" s="17">
        <f t="shared" si="12"/>
        <v>1.3940074758742014E-2</v>
      </c>
      <c r="N128" s="16"/>
      <c r="O128" s="444" t="s">
        <v>80</v>
      </c>
      <c r="P128" s="166">
        <v>6461511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19.311</v>
      </c>
      <c r="J129" s="431">
        <v>19.72</v>
      </c>
      <c r="K129" s="218" t="s">
        <v>80</v>
      </c>
      <c r="M129" s="215">
        <f t="shared" si="12"/>
        <v>2.1179638547977782E-2</v>
      </c>
      <c r="O129" s="443" t="s">
        <v>80</v>
      </c>
      <c r="P129" s="166">
        <v>2447977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122.611</v>
      </c>
      <c r="J130" s="431">
        <v>126.483</v>
      </c>
      <c r="K130" s="218" t="s">
        <v>80</v>
      </c>
      <c r="M130" s="215">
        <f t="shared" si="12"/>
        <v>3.1579548327637812E-2</v>
      </c>
      <c r="O130" s="443" t="s">
        <v>80</v>
      </c>
      <c r="P130" s="166">
        <v>706533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132.90600000000001</v>
      </c>
      <c r="J131" s="446">
        <v>132.60300000000001</v>
      </c>
      <c r="K131" s="238" t="s">
        <v>90</v>
      </c>
      <c r="M131" s="215" t="e">
        <f>+(I131-#REF!)/#REF!</f>
        <v>#REF!</v>
      </c>
      <c r="O131" s="432" t="s">
        <v>90</v>
      </c>
      <c r="P131" s="166">
        <v>435602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5238.0140000000001</v>
      </c>
      <c r="J134" s="323">
        <v>5047.1480000000001</v>
      </c>
      <c r="K134" s="218"/>
      <c r="M134" s="243">
        <f t="shared" si="13"/>
        <v>-3.6438619675319688E-2</v>
      </c>
      <c r="O134" s="443" t="s">
        <v>80</v>
      </c>
      <c r="P134" s="233">
        <v>30287937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4929.5540000000001</v>
      </c>
      <c r="J135" s="460">
        <v>4910.5309999999999</v>
      </c>
      <c r="K135" s="461"/>
      <c r="L135" s="462"/>
      <c r="M135" s="463">
        <f t="shared" si="13"/>
        <v>-3.8589697972676914E-3</v>
      </c>
      <c r="N135" s="462"/>
      <c r="O135" s="464" t="s">
        <v>185</v>
      </c>
      <c r="P135" s="465">
        <v>4714110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82.861999999999995</v>
      </c>
      <c r="J136" s="431">
        <v>83.492000000000004</v>
      </c>
      <c r="K136" s="469"/>
      <c r="L136" s="470"/>
      <c r="M136" s="471">
        <f t="shared" si="13"/>
        <v>7.6030025826073436E-3</v>
      </c>
      <c r="N136" s="470"/>
      <c r="O136" s="432" t="s">
        <v>90</v>
      </c>
      <c r="P136" s="472">
        <v>1159460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4544.75</v>
      </c>
      <c r="J137" s="505">
        <v>4290.6779999999999</v>
      </c>
      <c r="K137" s="461"/>
      <c r="L137" s="462"/>
      <c r="M137" s="463">
        <f>+(J137-I137)/I137</f>
        <v>-5.5904505198305761E-2</v>
      </c>
      <c r="N137" s="462"/>
      <c r="O137" s="464" t="s">
        <v>185</v>
      </c>
      <c r="P137" s="476">
        <v>12361444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9.2620000000000005</v>
      </c>
      <c r="J138" s="431">
        <v>9.36</v>
      </c>
      <c r="K138" s="469"/>
      <c r="L138" s="470"/>
      <c r="M138" s="471">
        <f>+(J138-I138)/I138</f>
        <v>1.0580868063053226E-2</v>
      </c>
      <c r="N138" s="470"/>
      <c r="O138" s="464" t="s">
        <v>185</v>
      </c>
      <c r="P138" s="476">
        <v>2382336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163.703</v>
      </c>
      <c r="J139" s="25">
        <v>154.78299999999999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29043509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115.477</v>
      </c>
      <c r="J141" s="482">
        <v>116.252</v>
      </c>
      <c r="K141" s="285"/>
      <c r="L141" s="8"/>
      <c r="M141" s="483"/>
      <c r="N141" s="8"/>
      <c r="O141" s="484"/>
      <c r="P141" s="305">
        <v>3830291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9810.6080000000002</v>
      </c>
      <c r="J143" s="482">
        <v>9866.3739999999998</v>
      </c>
      <c r="K143" s="218" t="s">
        <v>80</v>
      </c>
      <c r="M143" s="215">
        <f>+(J143-I143)/I143</f>
        <v>5.6842552469734417E-3</v>
      </c>
      <c r="O143" s="443" t="s">
        <v>80</v>
      </c>
      <c r="P143" s="476">
        <v>10921495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A43" zoomScale="105" zoomScaleNormal="105" zoomScaleSheetLayoutView="100" workbookViewId="0">
      <selection activeCell="Q106" sqref="Q106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193.11699999999999</v>
      </c>
      <c r="J6" s="15">
        <v>193.14500000000001</v>
      </c>
      <c r="K6" s="16"/>
      <c r="L6" s="16"/>
      <c r="M6" s="17"/>
      <c r="N6" s="16"/>
      <c r="O6" s="1"/>
      <c r="P6" s="18">
        <v>524930712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131.92400000000001</v>
      </c>
      <c r="J7" s="25">
        <v>131.94399999999999</v>
      </c>
      <c r="K7" s="16"/>
      <c r="L7" s="16"/>
      <c r="M7" s="17"/>
      <c r="N7" s="16"/>
      <c r="O7" s="1"/>
      <c r="P7" s="26">
        <v>255352073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110.94499999999999</v>
      </c>
      <c r="J8" s="25">
        <v>110.959</v>
      </c>
      <c r="K8" s="16"/>
      <c r="L8" s="16"/>
      <c r="M8" s="17"/>
      <c r="N8" s="16"/>
      <c r="O8" s="1"/>
      <c r="P8" s="18">
        <v>57321249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117.613</v>
      </c>
      <c r="J9" s="25">
        <v>117.633</v>
      </c>
      <c r="K9" s="16"/>
      <c r="L9" s="16"/>
      <c r="M9" s="17"/>
      <c r="N9" s="16"/>
      <c r="P9" s="18">
        <v>80319269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115.44499999999999</v>
      </c>
      <c r="J10" s="25">
        <v>115.46299999999999</v>
      </c>
      <c r="K10" s="16"/>
      <c r="L10" s="16"/>
      <c r="M10" s="17"/>
      <c r="N10" s="16"/>
      <c r="O10" s="40"/>
      <c r="P10" s="41">
        <v>14312391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112.33499999999999</v>
      </c>
      <c r="J11" s="44">
        <v>112.358</v>
      </c>
      <c r="K11" s="16"/>
      <c r="L11" s="16"/>
      <c r="M11" s="17"/>
      <c r="N11" s="16"/>
      <c r="O11" s="40"/>
      <c r="P11" s="41">
        <v>94462656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111.60599999999999</v>
      </c>
      <c r="J12" s="25">
        <v>111.622</v>
      </c>
      <c r="K12" s="16"/>
      <c r="L12" s="17"/>
      <c r="M12" s="16"/>
      <c r="N12" s="47"/>
      <c r="O12" s="47"/>
      <c r="P12" s="48">
        <v>3452267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45.701999999999998</v>
      </c>
      <c r="J13" s="52">
        <v>45.706000000000003</v>
      </c>
      <c r="K13" s="16"/>
      <c r="L13" s="16"/>
      <c r="M13" s="17"/>
      <c r="N13" s="16"/>
      <c r="O13" s="53"/>
      <c r="P13" s="54">
        <v>33840615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32.128999999999998</v>
      </c>
      <c r="J14" s="52">
        <v>32.134999999999998</v>
      </c>
      <c r="K14" s="16"/>
      <c r="L14" s="16"/>
      <c r="M14" s="17"/>
      <c r="N14" s="16"/>
      <c r="O14" s="53"/>
      <c r="P14" s="54">
        <v>4844042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108.663</v>
      </c>
      <c r="J15" s="52">
        <v>108.68</v>
      </c>
      <c r="K15" s="16"/>
      <c r="L15" s="17"/>
      <c r="M15" s="16"/>
      <c r="N15" s="62"/>
      <c r="O15" s="63"/>
      <c r="P15" s="64">
        <v>71188659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17.056000000000001</v>
      </c>
      <c r="J17" s="73">
        <v>17.059000000000001</v>
      </c>
      <c r="K17" s="16"/>
      <c r="L17" s="16"/>
      <c r="M17" s="17"/>
      <c r="N17" s="16"/>
      <c r="O17" s="1"/>
      <c r="P17" s="64">
        <v>78397392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123.39400000000001</v>
      </c>
      <c r="J18" s="52">
        <v>123.407</v>
      </c>
      <c r="K18" s="16"/>
      <c r="L18" s="16"/>
      <c r="M18" s="17"/>
      <c r="N18" s="16"/>
      <c r="O18" s="16"/>
      <c r="P18" s="80">
        <v>1783231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4957926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114.806</v>
      </c>
      <c r="J20" s="90">
        <v>114.834</v>
      </c>
      <c r="K20" s="16"/>
      <c r="L20" s="16"/>
      <c r="M20" s="17"/>
      <c r="N20" s="16"/>
      <c r="O20" s="1"/>
      <c r="P20" s="91">
        <v>16022331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11.263999999999999</v>
      </c>
      <c r="J21" s="98">
        <v>11.265000000000001</v>
      </c>
      <c r="K21" s="99"/>
      <c r="L21" s="100"/>
      <c r="M21" s="99"/>
      <c r="N21" s="101"/>
      <c r="O21" s="102"/>
      <c r="P21" s="103">
        <v>4731601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161.423</v>
      </c>
      <c r="J22" s="52">
        <v>161.452</v>
      </c>
      <c r="P22" s="91">
        <v>65125494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11.288</v>
      </c>
      <c r="J23" s="115">
        <v>11.289</v>
      </c>
      <c r="K23" s="16"/>
      <c r="L23" s="16"/>
      <c r="M23" s="17"/>
      <c r="N23" s="16"/>
      <c r="O23" s="16"/>
      <c r="P23" s="80">
        <v>2738308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1.7829999999999999</v>
      </c>
      <c r="J25" s="121">
        <v>1.7849999999999999</v>
      </c>
      <c r="K25" s="84" t="s">
        <v>48</v>
      </c>
      <c r="L25" s="16"/>
      <c r="M25" s="17">
        <f>+(J25-I25)/I25</f>
        <v>1.1217049915872137E-3</v>
      </c>
      <c r="N25" s="16"/>
      <c r="O25" s="122" t="s">
        <v>49</v>
      </c>
      <c r="P25" s="123">
        <v>4225504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61.904000000000003</v>
      </c>
      <c r="J27" s="98">
        <v>61.91</v>
      </c>
      <c r="K27" s="16"/>
      <c r="L27" s="16"/>
      <c r="M27" s="130"/>
      <c r="N27" s="16"/>
      <c r="O27" s="16"/>
      <c r="P27" s="18">
        <v>1472335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128.11099999999999</v>
      </c>
      <c r="J28" s="52">
        <v>128.352</v>
      </c>
      <c r="K28" s="16"/>
      <c r="L28" s="16"/>
      <c r="M28" s="17"/>
      <c r="N28" s="16"/>
      <c r="O28" s="136"/>
      <c r="P28" s="54">
        <v>6072737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103.336</v>
      </c>
      <c r="J29" s="142">
        <v>103.86799999999999</v>
      </c>
      <c r="K29" s="16"/>
      <c r="L29" s="16"/>
      <c r="M29" s="17"/>
      <c r="N29" s="16"/>
      <c r="O29" s="136"/>
      <c r="P29" s="54">
        <v>533574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102.312</v>
      </c>
      <c r="J30" s="148">
        <v>102.331</v>
      </c>
      <c r="K30" s="16"/>
      <c r="L30" s="16"/>
      <c r="M30" s="149"/>
      <c r="N30" s="16"/>
      <c r="O30" s="150"/>
      <c r="P30" s="64">
        <v>45897308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127.672</v>
      </c>
      <c r="J32" s="73">
        <v>128.298</v>
      </c>
      <c r="K32" s="16"/>
      <c r="L32" s="16"/>
      <c r="M32" s="17"/>
      <c r="N32" s="16"/>
      <c r="O32" s="53"/>
      <c r="P32" s="159">
        <v>73730865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492.10700000000003</v>
      </c>
      <c r="J33" s="52">
        <v>493.67899999999997</v>
      </c>
      <c r="K33" s="16"/>
      <c r="L33" s="16"/>
      <c r="M33" s="17"/>
      <c r="N33" s="16"/>
      <c r="O33" s="165"/>
      <c r="P33" s="166">
        <v>989335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116.452</v>
      </c>
      <c r="J34" s="52">
        <v>117.001</v>
      </c>
      <c r="K34" s="16"/>
      <c r="L34" s="16"/>
      <c r="M34" s="17"/>
      <c r="N34" s="16"/>
      <c r="O34" s="170"/>
      <c r="P34" s="166">
        <v>516092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120.253</v>
      </c>
      <c r="J35" s="25">
        <v>120.26900000000001</v>
      </c>
      <c r="K35" s="16"/>
      <c r="L35" s="16"/>
      <c r="M35" s="17"/>
      <c r="N35" s="16"/>
      <c r="P35" s="166">
        <v>196519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124.971</v>
      </c>
      <c r="J36" s="25">
        <v>124.98699999999999</v>
      </c>
      <c r="K36" s="16"/>
      <c r="L36" s="16"/>
      <c r="M36" s="17"/>
      <c r="N36" s="16"/>
      <c r="O36" s="170"/>
      <c r="P36" s="166">
        <v>130611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106.992</v>
      </c>
      <c r="J37" s="25">
        <v>107.008</v>
      </c>
      <c r="K37" s="16"/>
      <c r="L37" s="16"/>
      <c r="M37" s="17"/>
      <c r="N37" s="16"/>
      <c r="O37" s="170"/>
      <c r="P37" s="166">
        <v>121775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97.679000000000002</v>
      </c>
      <c r="J38" s="25">
        <v>98.620999999999995</v>
      </c>
      <c r="K38" s="16"/>
      <c r="L38" s="16"/>
      <c r="M38" s="17"/>
      <c r="N38" s="16"/>
      <c r="O38" s="136"/>
      <c r="P38" s="166">
        <v>131857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169.40899999999999</v>
      </c>
      <c r="J39" s="25">
        <v>170.58500000000001</v>
      </c>
      <c r="K39" s="16"/>
      <c r="L39" s="16"/>
      <c r="M39" s="17"/>
      <c r="N39" s="16"/>
      <c r="O39" s="136"/>
      <c r="P39" s="166">
        <v>541949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88.700999999999993</v>
      </c>
      <c r="J40" s="25">
        <v>89.397000000000006</v>
      </c>
      <c r="K40" s="16"/>
      <c r="L40" s="17"/>
      <c r="M40" s="16"/>
      <c r="N40" s="183"/>
      <c r="O40" s="183"/>
      <c r="P40" s="184">
        <v>934464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117.749</v>
      </c>
      <c r="J41" s="52">
        <v>117.753</v>
      </c>
      <c r="K41" s="16"/>
      <c r="L41" s="17"/>
      <c r="M41" s="16"/>
      <c r="N41" s="62"/>
      <c r="O41" s="62"/>
      <c r="P41" s="187">
        <v>37756704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153.08099999999999</v>
      </c>
      <c r="J42" s="25">
        <v>153.93700000000001</v>
      </c>
      <c r="K42" s="16"/>
      <c r="L42" s="16"/>
      <c r="M42" s="17"/>
      <c r="N42" s="16"/>
      <c r="O42" s="189"/>
      <c r="P42" s="166">
        <v>617905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137.05099999999999</v>
      </c>
      <c r="J43" s="25">
        <v>137.71700000000001</v>
      </c>
      <c r="K43" s="16"/>
      <c r="L43" s="16"/>
      <c r="M43" s="17"/>
      <c r="N43" s="16"/>
      <c r="O43" s="189"/>
      <c r="P43" s="166">
        <v>552796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90.852000000000004</v>
      </c>
      <c r="J44" s="25">
        <v>91.224999999999994</v>
      </c>
      <c r="K44" s="16"/>
      <c r="L44" s="16"/>
      <c r="M44" s="17"/>
      <c r="N44" s="16"/>
      <c r="O44" s="198"/>
      <c r="P44" s="199">
        <v>89218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20.326000000000001</v>
      </c>
      <c r="J45" s="205">
        <v>20.405000000000001</v>
      </c>
      <c r="K45" s="16"/>
      <c r="L45" s="16"/>
      <c r="M45" s="17"/>
      <c r="N45" s="16"/>
      <c r="O45" s="198"/>
      <c r="P45" s="166">
        <v>40476723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2081.4940000000001</v>
      </c>
      <c r="J47" s="213">
        <v>2083.54</v>
      </c>
      <c r="K47" s="214" t="s">
        <v>78</v>
      </c>
      <c r="M47" s="215">
        <f t="shared" ref="M47" si="3">+(J47-I47)/I47</f>
        <v>9.829478249756289E-4</v>
      </c>
      <c r="O47" s="216" t="s">
        <v>78</v>
      </c>
      <c r="P47" s="91">
        <v>9328013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119.84699999999999</v>
      </c>
      <c r="J48" s="25">
        <v>120.116</v>
      </c>
      <c r="K48" s="218" t="s">
        <v>80</v>
      </c>
      <c r="M48" s="215" t="e">
        <f>+(#REF!-#REF!)/#REF!</f>
        <v>#REF!</v>
      </c>
      <c r="O48" s="219" t="s">
        <v>80</v>
      </c>
      <c r="P48" s="220">
        <v>60058116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178.185</v>
      </c>
      <c r="J49" s="25">
        <v>180.44499999999999</v>
      </c>
      <c r="K49" s="218" t="s">
        <v>80</v>
      </c>
      <c r="M49" s="215" t="e">
        <f>+(#REF!-#REF!)/#REF!</f>
        <v>#REF!</v>
      </c>
      <c r="O49" s="219" t="s">
        <v>80</v>
      </c>
      <c r="P49" s="220">
        <v>1471346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15.805</v>
      </c>
      <c r="J50" s="283">
        <v>16.059999999999999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4572053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2.6429999999999998</v>
      </c>
      <c r="J51" s="98">
        <v>2.657</v>
      </c>
      <c r="K51" s="218"/>
      <c r="M51" s="215">
        <f t="shared" ref="M51:M52" si="5">+(J51-I51)/I51</f>
        <v>5.2970109723799608E-3</v>
      </c>
      <c r="O51" s="222" t="s">
        <v>48</v>
      </c>
      <c r="P51" s="220">
        <v>9810187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2.3889999999999998</v>
      </c>
      <c r="J52" s="25">
        <v>2.3959999999999999</v>
      </c>
      <c r="K52" s="223" t="s">
        <v>48</v>
      </c>
      <c r="M52" s="215">
        <f t="shared" si="5"/>
        <v>2.9300962745919287E-3</v>
      </c>
      <c r="O52" s="224" t="s">
        <v>48</v>
      </c>
      <c r="P52" s="225">
        <v>8944224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64.525000000000006</v>
      </c>
      <c r="J53" s="231">
        <v>65.265000000000001</v>
      </c>
      <c r="K53" s="218" t="s">
        <v>80</v>
      </c>
      <c r="M53" s="215">
        <f>+(J53-I53)/I53</f>
        <v>1.1468423091824794E-2</v>
      </c>
      <c r="O53" s="232" t="s">
        <v>88</v>
      </c>
      <c r="P53" s="233">
        <v>65265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1.0609999999999999</v>
      </c>
      <c r="J54" s="237">
        <v>1.0960000000000001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2070362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1.2509999999999999</v>
      </c>
      <c r="J55" s="237">
        <v>1.252</v>
      </c>
      <c r="K55" s="238"/>
      <c r="M55" s="243">
        <f t="shared" ref="M55:M62" si="6">+(J55-I55)/I55</f>
        <v>7.9936051159081695E-4</v>
      </c>
      <c r="O55" s="239" t="s">
        <v>90</v>
      </c>
      <c r="P55" s="225">
        <v>774735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1.131</v>
      </c>
      <c r="J56" s="242">
        <v>1.1459999999999999</v>
      </c>
      <c r="K56" s="238"/>
      <c r="M56" s="243">
        <f t="shared" si="6"/>
        <v>1.3262599469495935E-2</v>
      </c>
      <c r="O56" s="239" t="s">
        <v>90</v>
      </c>
      <c r="P56" s="54">
        <v>684131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1.075</v>
      </c>
      <c r="J57" s="52">
        <v>1.0980000000000001</v>
      </c>
      <c r="K57" s="238"/>
      <c r="M57" s="243">
        <f t="shared" si="6"/>
        <v>2.1395348837209425E-2</v>
      </c>
      <c r="O57" s="239" t="s">
        <v>90</v>
      </c>
      <c r="P57" s="54">
        <v>653244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105.357</v>
      </c>
      <c r="J58" s="251">
        <v>106.49299999999999</v>
      </c>
      <c r="K58" s="238"/>
      <c r="M58" s="243">
        <f t="shared" si="6"/>
        <v>1.0782387501542335E-2</v>
      </c>
      <c r="O58" s="252" t="s">
        <v>80</v>
      </c>
      <c r="P58" s="225">
        <v>15403083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128.071</v>
      </c>
      <c r="J59" s="258">
        <v>129.315</v>
      </c>
      <c r="K59" s="238"/>
      <c r="M59" s="243">
        <f t="shared" si="6"/>
        <v>9.7133621194493668E-3</v>
      </c>
      <c r="O59" s="252" t="s">
        <v>80</v>
      </c>
      <c r="P59" s="225">
        <v>101900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1065.5409999999999</v>
      </c>
      <c r="J60" s="25">
        <v>1071.241</v>
      </c>
      <c r="K60" s="238"/>
      <c r="M60" s="243" t="e">
        <f>+(I60-#REF!)/#REF!</f>
        <v>#REF!</v>
      </c>
      <c r="O60" s="216" t="s">
        <v>78</v>
      </c>
      <c r="P60" s="225">
        <v>5356205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10.731999999999999</v>
      </c>
      <c r="J61" s="258">
        <v>10.895</v>
      </c>
      <c r="K61" s="238"/>
      <c r="M61" s="243">
        <f t="shared" si="6"/>
        <v>1.5188222139396223E-2</v>
      </c>
      <c r="O61" s="252" t="s">
        <v>80</v>
      </c>
      <c r="P61" s="262">
        <v>5590806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9.2040000000000006</v>
      </c>
      <c r="J62" s="269">
        <v>9.2620000000000005</v>
      </c>
      <c r="K62" s="270"/>
      <c r="L62" s="271"/>
      <c r="M62" s="272">
        <f t="shared" si="6"/>
        <v>6.3016079965232319E-3</v>
      </c>
      <c r="N62" s="271"/>
      <c r="O62" s="273" t="s">
        <v>80</v>
      </c>
      <c r="P62" s="262">
        <v>24543104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81.471999999999994</v>
      </c>
      <c r="J64" s="283">
        <v>82.441999999999993</v>
      </c>
      <c r="K64" s="16"/>
      <c r="L64" s="16"/>
      <c r="M64" s="17"/>
      <c r="N64" s="16"/>
      <c r="O64" s="136"/>
      <c r="P64" s="284">
        <v>1263757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106.629</v>
      </c>
      <c r="J70" s="293">
        <v>106.64100000000001</v>
      </c>
      <c r="K70" s="16"/>
      <c r="L70" s="17"/>
      <c r="M70" s="16"/>
      <c r="N70" s="294"/>
      <c r="O70" s="294"/>
      <c r="P70" s="225">
        <v>74013542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98.641000000000005</v>
      </c>
      <c r="J71" s="283">
        <v>98.652000000000001</v>
      </c>
      <c r="K71" s="16"/>
      <c r="L71" s="17"/>
      <c r="M71" s="16"/>
      <c r="N71" s="299"/>
      <c r="O71" s="299"/>
      <c r="P71" s="48">
        <v>70553215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104.699</v>
      </c>
      <c r="J72" s="283">
        <v>104.71599999999999</v>
      </c>
      <c r="K72" s="16"/>
      <c r="L72" s="17"/>
      <c r="M72" s="16"/>
      <c r="N72" s="299"/>
      <c r="O72" s="299"/>
      <c r="P72" s="48">
        <v>42467472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101.83499999999999</v>
      </c>
      <c r="J73" s="283">
        <v>101.849</v>
      </c>
      <c r="K73" s="16"/>
      <c r="L73" s="17"/>
      <c r="M73" s="16"/>
      <c r="N73" s="303"/>
      <c r="O73" s="303"/>
      <c r="P73" s="48">
        <v>98154680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103.15</v>
      </c>
      <c r="J74" s="283">
        <v>103.16800000000001</v>
      </c>
      <c r="K74" s="16"/>
      <c r="L74" s="17"/>
      <c r="M74" s="16"/>
      <c r="N74" s="62"/>
      <c r="O74" s="62"/>
      <c r="P74" s="48">
        <v>87808109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106.36799999999999</v>
      </c>
      <c r="J75" s="283">
        <v>106.38</v>
      </c>
      <c r="K75" s="16"/>
      <c r="L75" s="17"/>
      <c r="M75" s="16"/>
      <c r="N75" s="47"/>
      <c r="O75" s="47"/>
      <c r="P75" s="48">
        <v>58232691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103.2</v>
      </c>
      <c r="J76" s="283">
        <v>103.215</v>
      </c>
      <c r="K76" s="16"/>
      <c r="L76" s="17"/>
      <c r="M76" s="16"/>
      <c r="N76" s="62"/>
      <c r="O76" s="62"/>
      <c r="P76" s="48">
        <v>228016495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100.61199999999999</v>
      </c>
      <c r="J77" s="283">
        <v>100.626</v>
      </c>
      <c r="K77" s="16"/>
      <c r="L77" s="17"/>
      <c r="M77" s="16"/>
      <c r="N77" s="294"/>
      <c r="O77" s="294"/>
      <c r="P77" s="305">
        <v>151681899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101.752</v>
      </c>
      <c r="J78" s="283">
        <v>101.75700000000001</v>
      </c>
      <c r="K78" s="16"/>
      <c r="L78" s="17"/>
      <c r="M78" s="16"/>
      <c r="N78" s="294"/>
      <c r="O78" s="294"/>
      <c r="P78" s="305">
        <v>2296866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104.01300000000001</v>
      </c>
      <c r="J79" s="283">
        <v>104.029</v>
      </c>
      <c r="K79" s="16"/>
      <c r="L79" s="17"/>
      <c r="M79" s="16"/>
      <c r="N79" s="40"/>
      <c r="O79" s="40"/>
      <c r="P79" s="41">
        <v>21211282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105.72199999999999</v>
      </c>
      <c r="J80" s="283">
        <v>105.74</v>
      </c>
      <c r="K80" s="16"/>
      <c r="L80" s="17"/>
      <c r="M80" s="16"/>
      <c r="N80" s="47"/>
      <c r="O80" s="47"/>
      <c r="P80" s="262">
        <v>49188222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103.371</v>
      </c>
      <c r="J81" s="283">
        <v>103.381</v>
      </c>
      <c r="K81" s="8"/>
      <c r="L81" s="306"/>
      <c r="M81" s="8"/>
      <c r="N81" s="307"/>
      <c r="O81" s="307"/>
      <c r="P81" s="305">
        <v>93189560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102.67400000000001</v>
      </c>
      <c r="J82" s="283">
        <v>102.685</v>
      </c>
      <c r="K82" s="16"/>
      <c r="L82" s="17"/>
      <c r="M82" s="16"/>
      <c r="N82" s="62"/>
      <c r="O82" s="62"/>
      <c r="P82" s="310">
        <v>14018451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107.303</v>
      </c>
      <c r="J83" s="283">
        <v>107.319</v>
      </c>
      <c r="K83" s="16"/>
      <c r="L83" s="17"/>
      <c r="M83" s="16"/>
      <c r="N83" s="183"/>
      <c r="O83" s="183"/>
      <c r="P83" s="310">
        <v>486407301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102.369</v>
      </c>
      <c r="J84" s="283">
        <v>102.381</v>
      </c>
      <c r="K84" s="16"/>
      <c r="L84" s="17"/>
      <c r="M84" s="16"/>
      <c r="N84" s="47"/>
      <c r="O84" s="47"/>
      <c r="P84" s="310">
        <v>6454701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101.27800000000001</v>
      </c>
      <c r="J85" s="283">
        <v>101.29300000000001</v>
      </c>
      <c r="K85" s="16"/>
      <c r="L85" s="17"/>
      <c r="M85" s="16"/>
      <c r="N85" s="183"/>
      <c r="O85" s="183"/>
      <c r="P85" s="321">
        <v>90523844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104.547</v>
      </c>
      <c r="J86" s="323">
        <v>104.559</v>
      </c>
      <c r="K86" s="16"/>
      <c r="L86" s="17"/>
      <c r="M86" s="16"/>
      <c r="N86" s="62"/>
      <c r="O86" s="183"/>
      <c r="P86" s="310">
        <v>2375160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101.443</v>
      </c>
      <c r="J87" s="283">
        <v>101.459</v>
      </c>
      <c r="K87" s="16"/>
      <c r="L87" s="17"/>
      <c r="M87" s="16"/>
      <c r="N87" s="47"/>
      <c r="O87" s="47"/>
      <c r="P87" s="324">
        <v>230976532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100.947</v>
      </c>
      <c r="J88" s="283">
        <v>100.95699999999999</v>
      </c>
      <c r="K88" s="16"/>
      <c r="L88" s="17"/>
      <c r="M88" s="16"/>
      <c r="N88" s="47"/>
      <c r="O88" s="47"/>
      <c r="P88" s="324">
        <v>6001835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104.59699999999999</v>
      </c>
      <c r="J89" s="328">
        <v>104.60899999999999</v>
      </c>
      <c r="K89" s="16"/>
      <c r="L89" s="17"/>
      <c r="M89" s="16"/>
      <c r="N89" s="62"/>
      <c r="O89" s="62"/>
      <c r="P89" s="324">
        <v>21489838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100.92100000000001</v>
      </c>
      <c r="J90" s="332">
        <v>100.932</v>
      </c>
      <c r="K90" s="16"/>
      <c r="L90" s="17"/>
      <c r="M90" s="16"/>
      <c r="N90" s="47"/>
      <c r="O90" s="47"/>
      <c r="P90" s="324">
        <v>79749474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104.229</v>
      </c>
      <c r="J92" s="337">
        <v>104.241</v>
      </c>
      <c r="L92" s="215"/>
      <c r="M92" s="1"/>
      <c r="N92" s="338"/>
      <c r="O92" s="338"/>
      <c r="P92" s="339">
        <v>2205848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102.572</v>
      </c>
      <c r="J93" s="283">
        <v>102.587</v>
      </c>
      <c r="K93" s="16"/>
      <c r="L93" s="17"/>
      <c r="M93" s="16"/>
      <c r="N93" s="47"/>
      <c r="O93" s="47"/>
      <c r="P93" s="310">
        <v>6805466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104.29</v>
      </c>
      <c r="J94" s="348">
        <v>104.30500000000001</v>
      </c>
      <c r="K94" s="16"/>
      <c r="L94" s="17"/>
      <c r="M94" s="16"/>
      <c r="N94" s="47"/>
      <c r="O94" s="47"/>
      <c r="P94" s="310">
        <v>3161812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115.111</v>
      </c>
      <c r="J96" s="357">
        <v>106.688</v>
      </c>
      <c r="K96" s="16"/>
      <c r="L96" s="17"/>
      <c r="M96" s="16"/>
      <c r="N96" s="358"/>
      <c r="O96" s="359" t="s">
        <v>78</v>
      </c>
      <c r="P96" s="91">
        <v>9336924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57.661000000000001</v>
      </c>
      <c r="J98" s="293">
        <v>57.726999999999997</v>
      </c>
      <c r="K98" s="16"/>
      <c r="L98" s="16"/>
      <c r="M98" s="17"/>
      <c r="N98" s="16"/>
      <c r="O98" s="136"/>
      <c r="P98" s="54">
        <v>5304794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87.372</v>
      </c>
      <c r="J99" s="283">
        <v>87.99</v>
      </c>
      <c r="K99" s="16"/>
      <c r="L99" s="16"/>
      <c r="M99" s="17"/>
      <c r="N99" s="16"/>
      <c r="O99" s="374"/>
      <c r="P99" s="54">
        <v>2072882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17.75</v>
      </c>
      <c r="J100" s="283">
        <v>17.756</v>
      </c>
      <c r="K100" s="283"/>
      <c r="L100" s="283"/>
      <c r="M100" s="283"/>
      <c r="N100" s="376"/>
      <c r="O100" s="377"/>
      <c r="P100" s="378">
        <v>1021689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289.50299999999999</v>
      </c>
      <c r="J101" s="283">
        <v>290.31900000000002</v>
      </c>
      <c r="K101" s="16"/>
      <c r="L101" s="16"/>
      <c r="M101" s="17"/>
      <c r="N101" s="16"/>
      <c r="O101" s="53"/>
      <c r="P101" s="54">
        <v>14074680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2028.771</v>
      </c>
      <c r="J102" s="283">
        <v>2044.068</v>
      </c>
      <c r="K102" s="54"/>
      <c r="M102" s="17"/>
      <c r="N102" s="16"/>
      <c r="O102" s="53"/>
      <c r="P102" s="54">
        <v>2414045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70.983000000000004</v>
      </c>
      <c r="J103" s="283">
        <v>71.397999999999996</v>
      </c>
      <c r="K103" s="16"/>
      <c r="L103" s="16"/>
      <c r="M103" s="17"/>
      <c r="N103" s="16"/>
      <c r="O103" s="136"/>
      <c r="P103" s="54">
        <v>1221630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55.741</v>
      </c>
      <c r="J104" s="283">
        <v>55.776000000000003</v>
      </c>
      <c r="K104" s="16"/>
      <c r="L104" s="16"/>
      <c r="M104" s="17"/>
      <c r="N104" s="16"/>
      <c r="O104" s="136"/>
      <c r="P104" s="54">
        <v>1134934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104.553</v>
      </c>
      <c r="J105" s="332">
        <v>105.012</v>
      </c>
      <c r="K105" s="387"/>
      <c r="L105" s="387"/>
      <c r="M105" s="17"/>
      <c r="N105" s="387"/>
      <c r="O105" s="338"/>
      <c r="P105" s="378">
        <v>1014312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10.826000000000001</v>
      </c>
      <c r="J107" s="283">
        <v>10.837999999999999</v>
      </c>
      <c r="K107" s="16"/>
      <c r="L107" s="17"/>
      <c r="M107" s="16"/>
      <c r="N107" s="84"/>
      <c r="O107" s="136"/>
      <c r="P107" s="166">
        <v>429420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12.433</v>
      </c>
      <c r="J108" s="283">
        <v>12.57</v>
      </c>
      <c r="K108" s="16"/>
      <c r="L108" s="17"/>
      <c r="M108" s="16"/>
      <c r="N108" s="84"/>
      <c r="O108" s="136"/>
      <c r="P108" s="166">
        <v>1339508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13.725</v>
      </c>
      <c r="J109" s="283">
        <v>13.867000000000001</v>
      </c>
      <c r="K109" s="16"/>
      <c r="L109" s="17"/>
      <c r="M109" s="16"/>
      <c r="N109" s="84"/>
      <c r="O109" s="392"/>
      <c r="P109" s="166">
        <v>42915363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12.105</v>
      </c>
      <c r="J110" s="283">
        <v>12.212</v>
      </c>
      <c r="K110" s="16"/>
      <c r="L110" s="17"/>
      <c r="M110" s="16"/>
      <c r="N110" s="84"/>
      <c r="O110" s="136"/>
      <c r="P110" s="166">
        <v>16761527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147.441</v>
      </c>
      <c r="J111" s="394">
        <v>147.45500000000001</v>
      </c>
      <c r="K111" s="16"/>
      <c r="L111" s="395"/>
      <c r="M111" s="16"/>
      <c r="N111" s="84"/>
      <c r="O111" s="136"/>
      <c r="P111" s="396">
        <v>147455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7.9329999999999998</v>
      </c>
      <c r="J112" s="323">
        <v>7.9989999999999997</v>
      </c>
      <c r="K112" s="16"/>
      <c r="L112" s="17"/>
      <c r="M112" s="16"/>
      <c r="N112" s="84"/>
      <c r="O112" s="400"/>
      <c r="P112" s="166">
        <v>572813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101.60299999999999</v>
      </c>
      <c r="J113" s="283">
        <v>103.075</v>
      </c>
      <c r="K113" s="16"/>
      <c r="L113" s="17"/>
      <c r="M113" s="16"/>
      <c r="N113" s="84"/>
      <c r="O113" s="402"/>
      <c r="P113" s="166">
        <v>176465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79.632999999999996</v>
      </c>
      <c r="J114" s="283">
        <v>80.364000000000004</v>
      </c>
      <c r="K114" s="16"/>
      <c r="L114" s="16"/>
      <c r="M114" s="17"/>
      <c r="N114" s="16"/>
      <c r="O114" s="136"/>
      <c r="P114" s="166">
        <v>395472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81.918999999999997</v>
      </c>
      <c r="J115" s="323">
        <v>82.75</v>
      </c>
      <c r="K115" s="16"/>
      <c r="L115" s="16"/>
      <c r="M115" s="17"/>
      <c r="N115" s="16"/>
      <c r="O115" s="53"/>
      <c r="P115" s="166">
        <v>142994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96.908000000000001</v>
      </c>
      <c r="J116" s="323">
        <v>96.977000000000004</v>
      </c>
      <c r="K116" s="410"/>
      <c r="L116" s="411"/>
      <c r="M116" s="410"/>
      <c r="N116" s="412"/>
      <c r="O116" s="402"/>
      <c r="P116" s="166">
        <v>1976871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83.975999999999999</v>
      </c>
      <c r="J117" s="283">
        <v>85.061000000000007</v>
      </c>
      <c r="K117" s="16"/>
      <c r="L117" s="16"/>
      <c r="M117" s="17"/>
      <c r="N117" s="16"/>
      <c r="O117" s="136"/>
      <c r="P117" s="166">
        <v>4817214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88.206999999999994</v>
      </c>
      <c r="J118" s="323">
        <v>88.581999999999994</v>
      </c>
      <c r="K118" s="16"/>
      <c r="L118" s="16"/>
      <c r="M118" s="17"/>
      <c r="N118" s="16"/>
      <c r="O118" s="53"/>
      <c r="P118" s="166">
        <v>336614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8.8390000000000004</v>
      </c>
      <c r="J119" s="323">
        <v>8.9160000000000004</v>
      </c>
      <c r="K119" s="410"/>
      <c r="L119" s="411"/>
      <c r="M119" s="410"/>
      <c r="N119" s="412"/>
      <c r="O119" s="402"/>
      <c r="P119" s="166">
        <v>605827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87.421999999999997</v>
      </c>
      <c r="J120" s="283">
        <v>88.260999999999996</v>
      </c>
      <c r="K120" s="417"/>
      <c r="L120" s="418"/>
      <c r="M120" s="419"/>
      <c r="N120" s="418"/>
      <c r="O120" s="420"/>
      <c r="P120" s="421">
        <v>2135029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134.32900000000001</v>
      </c>
      <c r="J121" s="427">
        <v>135.369</v>
      </c>
      <c r="K121" s="417"/>
      <c r="L121" s="418"/>
      <c r="M121" s="419"/>
      <c r="N121" s="418"/>
      <c r="O121" s="420"/>
      <c r="P121" s="421">
        <v>64721574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8" t="s">
        <v>90</v>
      </c>
      <c r="M123" s="215">
        <f>+(J123-I123)/I123</f>
        <v>8.3944182005756679E-3</v>
      </c>
      <c r="O123" s="432" t="s">
        <v>90</v>
      </c>
      <c r="P123" s="166">
        <v>314976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110.917</v>
      </c>
      <c r="J124" s="323">
        <v>109.295</v>
      </c>
      <c r="K124" s="214" t="s">
        <v>78</v>
      </c>
      <c r="M124" s="215" t="e">
        <f>+(#REF!-I124)/I124</f>
        <v>#REF!</v>
      </c>
      <c r="O124" s="437" t="s">
        <v>78</v>
      </c>
      <c r="P124" s="438">
        <v>729000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109.383</v>
      </c>
      <c r="J125" s="323">
        <v>108.19499999999999</v>
      </c>
      <c r="K125" s="214" t="s">
        <v>78</v>
      </c>
      <c r="M125" s="215">
        <f t="shared" ref="M125:M130" si="12">+(J125-I125)/I125</f>
        <v>-1.0860919887002572E-2</v>
      </c>
      <c r="O125" s="437" t="s">
        <v>78</v>
      </c>
      <c r="P125" s="54">
        <v>341899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166.495</v>
      </c>
      <c r="J126" s="442">
        <v>167.422</v>
      </c>
      <c r="K126" s="218" t="s">
        <v>80</v>
      </c>
      <c r="M126" s="215">
        <f t="shared" si="12"/>
        <v>5.5677347668097689E-3</v>
      </c>
      <c r="O126" s="443" t="s">
        <v>80</v>
      </c>
      <c r="P126" s="396">
        <v>2117720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164.744</v>
      </c>
      <c r="J127" s="431">
        <v>165.40199999999999</v>
      </c>
      <c r="K127" s="84" t="s">
        <v>80</v>
      </c>
      <c r="L127" s="16"/>
      <c r="M127" s="17">
        <f t="shared" si="12"/>
        <v>3.9940756567764957E-3</v>
      </c>
      <c r="N127" s="16"/>
      <c r="O127" s="443" t="s">
        <v>80</v>
      </c>
      <c r="P127" s="166">
        <v>2465806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152.22300000000001</v>
      </c>
      <c r="J128" s="431">
        <v>154.345</v>
      </c>
      <c r="K128" s="84" t="s">
        <v>80</v>
      </c>
      <c r="L128" s="16"/>
      <c r="M128" s="17">
        <f t="shared" si="12"/>
        <v>1.3940074758742014E-2</v>
      </c>
      <c r="N128" s="16"/>
      <c r="O128" s="444" t="s">
        <v>80</v>
      </c>
      <c r="P128" s="166">
        <v>6461511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19.311</v>
      </c>
      <c r="J129" s="431">
        <v>19.72</v>
      </c>
      <c r="K129" s="218" t="s">
        <v>80</v>
      </c>
      <c r="M129" s="215">
        <f t="shared" si="12"/>
        <v>2.1179638547977782E-2</v>
      </c>
      <c r="O129" s="443" t="s">
        <v>80</v>
      </c>
      <c r="P129" s="166">
        <v>2447977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122.611</v>
      </c>
      <c r="J130" s="431">
        <v>126.483</v>
      </c>
      <c r="K130" s="218" t="s">
        <v>80</v>
      </c>
      <c r="M130" s="215">
        <f t="shared" si="12"/>
        <v>3.1579548327637812E-2</v>
      </c>
      <c r="O130" s="443" t="s">
        <v>80</v>
      </c>
      <c r="P130" s="166">
        <v>706533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132.60300000000001</v>
      </c>
      <c r="J131" s="446">
        <v>133.33199999999999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444098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5238.0140000000001</v>
      </c>
      <c r="J134" s="323">
        <v>5047.1480000000001</v>
      </c>
      <c r="K134" s="218"/>
      <c r="M134" s="243">
        <f t="shared" si="13"/>
        <v>-3.6438619675319688E-2</v>
      </c>
      <c r="O134" s="443" t="s">
        <v>80</v>
      </c>
      <c r="P134" s="233">
        <v>30287937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4929.5540000000001</v>
      </c>
      <c r="J135" s="460">
        <v>4910.5309999999999</v>
      </c>
      <c r="K135" s="461"/>
      <c r="L135" s="462"/>
      <c r="M135" s="463">
        <f t="shared" si="13"/>
        <v>-3.8589697972676914E-3</v>
      </c>
      <c r="N135" s="462"/>
      <c r="O135" s="464" t="s">
        <v>185</v>
      </c>
      <c r="P135" s="465">
        <v>4714110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83.492000000000004</v>
      </c>
      <c r="J136" s="431">
        <v>81.792000000000002</v>
      </c>
      <c r="K136" s="469"/>
      <c r="L136" s="470"/>
      <c r="M136" s="471">
        <f t="shared" si="13"/>
        <v>-2.0361232213864836E-2</v>
      </c>
      <c r="N136" s="470"/>
      <c r="O136" s="432" t="s">
        <v>90</v>
      </c>
      <c r="P136" s="472">
        <v>1135845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4544.75</v>
      </c>
      <c r="J137" s="505">
        <v>4290.6779999999999</v>
      </c>
      <c r="K137" s="461"/>
      <c r="L137" s="462"/>
      <c r="M137" s="463">
        <f>+(J137-I137)/I137</f>
        <v>-5.5904505198305761E-2</v>
      </c>
      <c r="N137" s="462"/>
      <c r="O137" s="464" t="s">
        <v>185</v>
      </c>
      <c r="P137" s="476">
        <v>12361444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9.2620000000000005</v>
      </c>
      <c r="J138" s="431">
        <v>9.36</v>
      </c>
      <c r="K138" s="469"/>
      <c r="L138" s="470"/>
      <c r="M138" s="471">
        <f>+(J138-I138)/I138</f>
        <v>1.0580868063053226E-2</v>
      </c>
      <c r="N138" s="470"/>
      <c r="O138" s="464" t="s">
        <v>185</v>
      </c>
      <c r="P138" s="476">
        <v>2382336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163.703</v>
      </c>
      <c r="J139" s="25">
        <v>154.78299999999999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29043509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116.252</v>
      </c>
      <c r="J141" s="482">
        <v>116.848</v>
      </c>
      <c r="K141" s="285"/>
      <c r="L141" s="8"/>
      <c r="M141" s="483"/>
      <c r="N141" s="8"/>
      <c r="O141" s="484"/>
      <c r="P141" s="305">
        <v>3849938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9810.6080000000002</v>
      </c>
      <c r="J143" s="482">
        <v>9866.3739999999998</v>
      </c>
      <c r="K143" s="218" t="s">
        <v>80</v>
      </c>
      <c r="M143" s="215">
        <f>+(J143-I143)/I143</f>
        <v>5.6842552469734417E-3</v>
      </c>
      <c r="O143" s="443" t="s">
        <v>80</v>
      </c>
      <c r="P143" s="476">
        <v>11009154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zoomScale="105" zoomScaleNormal="105" zoomScaleSheetLayoutView="100" workbookViewId="0">
      <selection activeCell="R56" sqref="R56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193.14500000000001</v>
      </c>
      <c r="J6" s="15">
        <v>193.184</v>
      </c>
      <c r="K6" s="16"/>
      <c r="L6" s="16"/>
      <c r="M6" s="17"/>
      <c r="N6" s="16"/>
      <c r="O6" s="1"/>
      <c r="P6" s="18">
        <v>525124060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131.94399999999999</v>
      </c>
      <c r="J7" s="25">
        <v>131.964</v>
      </c>
      <c r="K7" s="16"/>
      <c r="L7" s="16"/>
      <c r="M7" s="17"/>
      <c r="N7" s="16"/>
      <c r="O7" s="1"/>
      <c r="P7" s="26">
        <v>254888280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110.959</v>
      </c>
      <c r="J8" s="25">
        <v>110.973</v>
      </c>
      <c r="K8" s="16"/>
      <c r="L8" s="16"/>
      <c r="M8" s="17"/>
      <c r="N8" s="16"/>
      <c r="O8" s="1"/>
      <c r="P8" s="18">
        <v>57227273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117.633</v>
      </c>
      <c r="J9" s="25">
        <v>117.652</v>
      </c>
      <c r="K9" s="16"/>
      <c r="L9" s="16"/>
      <c r="M9" s="17"/>
      <c r="N9" s="16"/>
      <c r="P9" s="18">
        <v>80919289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115.46299999999999</v>
      </c>
      <c r="J10" s="25">
        <v>115.48</v>
      </c>
      <c r="K10" s="16"/>
      <c r="L10" s="16"/>
      <c r="M10" s="17"/>
      <c r="N10" s="16"/>
      <c r="O10" s="40"/>
      <c r="P10" s="41">
        <v>14347523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112.358</v>
      </c>
      <c r="J11" s="44">
        <v>112.381</v>
      </c>
      <c r="K11" s="16"/>
      <c r="L11" s="16"/>
      <c r="M11" s="17"/>
      <c r="N11" s="16"/>
      <c r="O11" s="40"/>
      <c r="P11" s="41">
        <v>94032030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111.622</v>
      </c>
      <c r="J12" s="25">
        <v>111.637</v>
      </c>
      <c r="K12" s="16"/>
      <c r="L12" s="17"/>
      <c r="M12" s="16"/>
      <c r="N12" s="47"/>
      <c r="O12" s="47"/>
      <c r="P12" s="48">
        <v>3452709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45.706000000000003</v>
      </c>
      <c r="J13" s="52">
        <v>45.710999999999999</v>
      </c>
      <c r="K13" s="16"/>
      <c r="L13" s="16"/>
      <c r="M13" s="17"/>
      <c r="N13" s="16"/>
      <c r="O13" s="53"/>
      <c r="P13" s="54">
        <v>33828648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32.134999999999998</v>
      </c>
      <c r="J14" s="52">
        <v>32.143000000000001</v>
      </c>
      <c r="K14" s="16"/>
      <c r="L14" s="16"/>
      <c r="M14" s="17"/>
      <c r="N14" s="16"/>
      <c r="O14" s="53"/>
      <c r="P14" s="54">
        <v>4840964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108.68</v>
      </c>
      <c r="J15" s="52">
        <v>108.696</v>
      </c>
      <c r="K15" s="16"/>
      <c r="L15" s="17"/>
      <c r="M15" s="16"/>
      <c r="N15" s="62"/>
      <c r="O15" s="63"/>
      <c r="P15" s="64">
        <v>71179779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17.059000000000001</v>
      </c>
      <c r="J17" s="73">
        <v>17.059999999999999</v>
      </c>
      <c r="K17" s="16"/>
      <c r="L17" s="16"/>
      <c r="M17" s="17"/>
      <c r="N17" s="16"/>
      <c r="O17" s="1"/>
      <c r="P17" s="64">
        <v>78436432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123.407</v>
      </c>
      <c r="J18" s="52">
        <v>123.419</v>
      </c>
      <c r="K18" s="16"/>
      <c r="L18" s="16"/>
      <c r="M18" s="17"/>
      <c r="N18" s="16"/>
      <c r="O18" s="16"/>
      <c r="P18" s="80">
        <v>1783409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4958142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114.834</v>
      </c>
      <c r="J20" s="90">
        <v>114.846</v>
      </c>
      <c r="K20" s="16"/>
      <c r="L20" s="16"/>
      <c r="M20" s="17"/>
      <c r="N20" s="16"/>
      <c r="O20" s="1"/>
      <c r="P20" s="91">
        <v>16041679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11.265000000000001</v>
      </c>
      <c r="J21" s="98">
        <v>11.266</v>
      </c>
      <c r="K21" s="99"/>
      <c r="L21" s="100"/>
      <c r="M21" s="99"/>
      <c r="N21" s="101"/>
      <c r="O21" s="102"/>
      <c r="P21" s="103">
        <v>4732176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161.452</v>
      </c>
      <c r="J22" s="52">
        <v>161.47999999999999</v>
      </c>
      <c r="P22" s="91">
        <v>65662929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11.289</v>
      </c>
      <c r="J23" s="115">
        <v>11.29</v>
      </c>
      <c r="K23" s="16"/>
      <c r="L23" s="16"/>
      <c r="M23" s="17"/>
      <c r="N23" s="16"/>
      <c r="O23" s="16"/>
      <c r="P23" s="80">
        <v>2682507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1.7849999999999999</v>
      </c>
      <c r="J25" s="121">
        <v>1.7869999999999999</v>
      </c>
      <c r="K25" s="84" t="s">
        <v>48</v>
      </c>
      <c r="L25" s="16"/>
      <c r="M25" s="17">
        <f>+(J25-I25)/I25</f>
        <v>1.1204481792717097E-3</v>
      </c>
      <c r="N25" s="16"/>
      <c r="O25" s="122" t="s">
        <v>49</v>
      </c>
      <c r="P25" s="123">
        <v>4228825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61.91</v>
      </c>
      <c r="J27" s="98">
        <v>61.914999999999999</v>
      </c>
      <c r="K27" s="16"/>
      <c r="L27" s="16"/>
      <c r="M27" s="130"/>
      <c r="N27" s="16"/>
      <c r="O27" s="16"/>
      <c r="P27" s="18">
        <v>1472094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128.352</v>
      </c>
      <c r="J28" s="52">
        <v>128.523</v>
      </c>
      <c r="K28" s="16"/>
      <c r="L28" s="16"/>
      <c r="M28" s="17"/>
      <c r="N28" s="16"/>
      <c r="O28" s="136"/>
      <c r="P28" s="54">
        <v>6080819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103.86799999999999</v>
      </c>
      <c r="J29" s="142">
        <v>104.196</v>
      </c>
      <c r="K29" s="16"/>
      <c r="L29" s="16"/>
      <c r="M29" s="17"/>
      <c r="N29" s="16"/>
      <c r="O29" s="136"/>
      <c r="P29" s="54">
        <v>615070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102.331</v>
      </c>
      <c r="J30" s="148">
        <v>102.35</v>
      </c>
      <c r="K30" s="16"/>
      <c r="L30" s="16"/>
      <c r="M30" s="149"/>
      <c r="N30" s="16"/>
      <c r="O30" s="150"/>
      <c r="P30" s="64">
        <v>47907507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128.298</v>
      </c>
      <c r="J32" s="73">
        <v>128.505</v>
      </c>
      <c r="K32" s="16"/>
      <c r="L32" s="16"/>
      <c r="M32" s="17"/>
      <c r="N32" s="16"/>
      <c r="O32" s="53"/>
      <c r="P32" s="159">
        <v>1046810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493.67899999999997</v>
      </c>
      <c r="J33" s="52">
        <v>494.19</v>
      </c>
      <c r="K33" s="16"/>
      <c r="L33" s="16"/>
      <c r="M33" s="17"/>
      <c r="N33" s="16"/>
      <c r="O33" s="165"/>
      <c r="P33" s="166">
        <v>990358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117.001</v>
      </c>
      <c r="J34" s="52">
        <v>117.407</v>
      </c>
      <c r="K34" s="16"/>
      <c r="L34" s="16"/>
      <c r="M34" s="17"/>
      <c r="N34" s="16"/>
      <c r="O34" s="170"/>
      <c r="P34" s="166">
        <v>517883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120.26900000000001</v>
      </c>
      <c r="J35" s="25">
        <v>120.265</v>
      </c>
      <c r="K35" s="16"/>
      <c r="L35" s="16"/>
      <c r="M35" s="17"/>
      <c r="N35" s="16"/>
      <c r="P35" s="166">
        <v>196513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124.98699999999999</v>
      </c>
      <c r="J36" s="25">
        <v>124.99</v>
      </c>
      <c r="K36" s="16"/>
      <c r="L36" s="16"/>
      <c r="M36" s="17"/>
      <c r="N36" s="16"/>
      <c r="O36" s="170"/>
      <c r="P36" s="166">
        <v>130615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107.008</v>
      </c>
      <c r="J37" s="25">
        <v>106.98699999999999</v>
      </c>
      <c r="K37" s="16"/>
      <c r="L37" s="16"/>
      <c r="M37" s="17"/>
      <c r="N37" s="16"/>
      <c r="O37" s="170"/>
      <c r="P37" s="166">
        <v>121751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98.620999999999995</v>
      </c>
      <c r="J38" s="25">
        <v>98.876000000000005</v>
      </c>
      <c r="K38" s="16"/>
      <c r="L38" s="16"/>
      <c r="M38" s="17"/>
      <c r="N38" s="16"/>
      <c r="O38" s="136"/>
      <c r="P38" s="166">
        <v>132198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170.58500000000001</v>
      </c>
      <c r="J39" s="25">
        <v>171.21199999999999</v>
      </c>
      <c r="K39" s="16"/>
      <c r="L39" s="16"/>
      <c r="M39" s="17"/>
      <c r="N39" s="16"/>
      <c r="O39" s="136"/>
      <c r="P39" s="166">
        <v>543943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89.397000000000006</v>
      </c>
      <c r="J40" s="25">
        <v>90.24</v>
      </c>
      <c r="K40" s="16"/>
      <c r="L40" s="17"/>
      <c r="M40" s="16"/>
      <c r="N40" s="183"/>
      <c r="O40" s="183"/>
      <c r="P40" s="184">
        <v>943278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117.753</v>
      </c>
      <c r="J41" s="52">
        <v>117.983</v>
      </c>
      <c r="K41" s="16"/>
      <c r="L41" s="17"/>
      <c r="M41" s="16"/>
      <c r="N41" s="62"/>
      <c r="O41" s="62"/>
      <c r="P41" s="187">
        <v>37830215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153.93700000000001</v>
      </c>
      <c r="J42" s="25">
        <v>154.09</v>
      </c>
      <c r="K42" s="16"/>
      <c r="L42" s="16"/>
      <c r="M42" s="17"/>
      <c r="N42" s="16"/>
      <c r="O42" s="189"/>
      <c r="P42" s="166">
        <v>618521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137.71700000000001</v>
      </c>
      <c r="J43" s="25">
        <v>137.86099999999999</v>
      </c>
      <c r="K43" s="16"/>
      <c r="L43" s="16"/>
      <c r="M43" s="17"/>
      <c r="N43" s="16"/>
      <c r="O43" s="189"/>
      <c r="P43" s="166">
        <v>553378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91.224999999999994</v>
      </c>
      <c r="J44" s="25">
        <v>91.802000000000007</v>
      </c>
      <c r="K44" s="16"/>
      <c r="L44" s="16"/>
      <c r="M44" s="17"/>
      <c r="N44" s="16"/>
      <c r="O44" s="198"/>
      <c r="P44" s="199">
        <v>89782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20.405000000000001</v>
      </c>
      <c r="J45" s="205">
        <v>20.512</v>
      </c>
      <c r="K45" s="16"/>
      <c r="L45" s="16"/>
      <c r="M45" s="17"/>
      <c r="N45" s="16"/>
      <c r="O45" s="198"/>
      <c r="P45" s="166">
        <v>40693796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2081.4940000000001</v>
      </c>
      <c r="J47" s="213">
        <v>2083.54</v>
      </c>
      <c r="K47" s="214" t="s">
        <v>78</v>
      </c>
      <c r="M47" s="215">
        <f t="shared" ref="M47" si="3">+(J47-I47)/I47</f>
        <v>9.829478249756289E-4</v>
      </c>
      <c r="O47" s="216" t="s">
        <v>78</v>
      </c>
      <c r="P47" s="91">
        <v>9328013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119.84699999999999</v>
      </c>
      <c r="J48" s="25">
        <v>120.116</v>
      </c>
      <c r="K48" s="218" t="s">
        <v>80</v>
      </c>
      <c r="M48" s="215" t="e">
        <f>+(#REF!-#REF!)/#REF!</f>
        <v>#REF!</v>
      </c>
      <c r="O48" s="219" t="s">
        <v>80</v>
      </c>
      <c r="P48" s="220">
        <v>60058116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178.185</v>
      </c>
      <c r="J49" s="25">
        <v>180.44499999999999</v>
      </c>
      <c r="K49" s="218" t="s">
        <v>80</v>
      </c>
      <c r="M49" s="215" t="e">
        <f>+(#REF!-#REF!)/#REF!</f>
        <v>#REF!</v>
      </c>
      <c r="O49" s="219" t="s">
        <v>80</v>
      </c>
      <c r="P49" s="220">
        <v>1471346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15.805</v>
      </c>
      <c r="J50" s="283">
        <v>16.059999999999999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4572053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2.657</v>
      </c>
      <c r="J51" s="98">
        <v>2.6970000000000001</v>
      </c>
      <c r="K51" s="218"/>
      <c r="M51" s="215">
        <f t="shared" ref="M51:M52" si="5">+(J51-I51)/I51</f>
        <v>1.5054572826496061E-2</v>
      </c>
      <c r="O51" s="222" t="s">
        <v>48</v>
      </c>
      <c r="P51" s="220">
        <v>9957499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2.3959999999999999</v>
      </c>
      <c r="J52" s="25">
        <v>2.4239999999999999</v>
      </c>
      <c r="K52" s="223" t="s">
        <v>48</v>
      </c>
      <c r="M52" s="215">
        <f t="shared" si="5"/>
        <v>1.1686143572621046E-2</v>
      </c>
      <c r="O52" s="224" t="s">
        <v>48</v>
      </c>
      <c r="P52" s="225">
        <v>9047722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65.265000000000001</v>
      </c>
      <c r="J53" s="231">
        <v>65.965999999999994</v>
      </c>
      <c r="K53" s="218" t="s">
        <v>80</v>
      </c>
      <c r="M53" s="215">
        <f>+(J53-I53)/I53</f>
        <v>1.0740825863786002E-2</v>
      </c>
      <c r="O53" s="232" t="s">
        <v>88</v>
      </c>
      <c r="P53" s="233">
        <v>65966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1.0609999999999999</v>
      </c>
      <c r="J54" s="237">
        <v>1.0960000000000001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2070362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1.2509999999999999</v>
      </c>
      <c r="J55" s="237">
        <v>1.252</v>
      </c>
      <c r="K55" s="238"/>
      <c r="M55" s="243">
        <f t="shared" ref="M55:M62" si="6">+(J55-I55)/I55</f>
        <v>7.9936051159081695E-4</v>
      </c>
      <c r="O55" s="239" t="s">
        <v>90</v>
      </c>
      <c r="P55" s="225">
        <v>774735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1.131</v>
      </c>
      <c r="J56" s="242">
        <v>1.1459999999999999</v>
      </c>
      <c r="K56" s="238"/>
      <c r="M56" s="243">
        <f t="shared" si="6"/>
        <v>1.3262599469495935E-2</v>
      </c>
      <c r="O56" s="239" t="s">
        <v>90</v>
      </c>
      <c r="P56" s="54">
        <v>684131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1.075</v>
      </c>
      <c r="J57" s="52">
        <v>1.0980000000000001</v>
      </c>
      <c r="K57" s="238"/>
      <c r="M57" s="243">
        <f t="shared" si="6"/>
        <v>2.1395348837209425E-2</v>
      </c>
      <c r="O57" s="239" t="s">
        <v>90</v>
      </c>
      <c r="P57" s="54">
        <v>653244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105.357</v>
      </c>
      <c r="J58" s="251">
        <v>106.49299999999999</v>
      </c>
      <c r="K58" s="238"/>
      <c r="M58" s="243">
        <f t="shared" si="6"/>
        <v>1.0782387501542335E-2</v>
      </c>
      <c r="O58" s="252" t="s">
        <v>80</v>
      </c>
      <c r="P58" s="225">
        <v>15403083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128.071</v>
      </c>
      <c r="J59" s="258">
        <v>129.315</v>
      </c>
      <c r="K59" s="238"/>
      <c r="M59" s="243">
        <f t="shared" si="6"/>
        <v>9.7133621194493668E-3</v>
      </c>
      <c r="O59" s="252" t="s">
        <v>80</v>
      </c>
      <c r="P59" s="225">
        <v>101900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1065.5409999999999</v>
      </c>
      <c r="J60" s="25">
        <v>1071.241</v>
      </c>
      <c r="K60" s="238"/>
      <c r="M60" s="243" t="e">
        <f>+(I60-#REF!)/#REF!</f>
        <v>#REF!</v>
      </c>
      <c r="O60" s="216" t="s">
        <v>78</v>
      </c>
      <c r="P60" s="225">
        <v>5356205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10.731999999999999</v>
      </c>
      <c r="J61" s="258">
        <v>10.895</v>
      </c>
      <c r="K61" s="238"/>
      <c r="M61" s="243">
        <f t="shared" si="6"/>
        <v>1.5188222139396223E-2</v>
      </c>
      <c r="O61" s="252" t="s">
        <v>80</v>
      </c>
      <c r="P61" s="262">
        <v>5590806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9.2040000000000006</v>
      </c>
      <c r="J62" s="269">
        <v>9.2620000000000005</v>
      </c>
      <c r="K62" s="270"/>
      <c r="L62" s="271"/>
      <c r="M62" s="272">
        <f t="shared" si="6"/>
        <v>6.3016079965232319E-3</v>
      </c>
      <c r="N62" s="271"/>
      <c r="O62" s="273" t="s">
        <v>80</v>
      </c>
      <c r="P62" s="262">
        <v>24685550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82.441999999999993</v>
      </c>
      <c r="J64" s="283">
        <v>82.802999999999997</v>
      </c>
      <c r="K64" s="16"/>
      <c r="L64" s="16"/>
      <c r="M64" s="17"/>
      <c r="N64" s="16"/>
      <c r="O64" s="136"/>
      <c r="P64" s="284">
        <v>1269299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106.64100000000001</v>
      </c>
      <c r="J70" s="293">
        <v>106.654</v>
      </c>
      <c r="K70" s="16"/>
      <c r="L70" s="17"/>
      <c r="M70" s="16"/>
      <c r="N70" s="294"/>
      <c r="O70" s="294"/>
      <c r="P70" s="225">
        <v>74086752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98.652000000000001</v>
      </c>
      <c r="J71" s="283">
        <v>98.662000000000006</v>
      </c>
      <c r="K71" s="16"/>
      <c r="L71" s="17"/>
      <c r="M71" s="16"/>
      <c r="N71" s="299"/>
      <c r="O71" s="299"/>
      <c r="P71" s="48">
        <v>70719988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104.71599999999999</v>
      </c>
      <c r="J72" s="283">
        <v>104.73099999999999</v>
      </c>
      <c r="K72" s="16"/>
      <c r="L72" s="17"/>
      <c r="M72" s="16"/>
      <c r="N72" s="299"/>
      <c r="O72" s="299"/>
      <c r="P72" s="48">
        <v>42639196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101.849</v>
      </c>
      <c r="J73" s="283">
        <v>101.864</v>
      </c>
      <c r="K73" s="16"/>
      <c r="L73" s="17"/>
      <c r="M73" s="16"/>
      <c r="N73" s="303"/>
      <c r="O73" s="303"/>
      <c r="P73" s="48">
        <v>98231830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103.16800000000001</v>
      </c>
      <c r="J74" s="283">
        <v>103.187</v>
      </c>
      <c r="K74" s="16"/>
      <c r="L74" s="17"/>
      <c r="M74" s="16"/>
      <c r="N74" s="62"/>
      <c r="O74" s="62"/>
      <c r="P74" s="48">
        <v>87821797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106.38</v>
      </c>
      <c r="J75" s="283">
        <v>106.395</v>
      </c>
      <c r="K75" s="16"/>
      <c r="L75" s="17"/>
      <c r="M75" s="16"/>
      <c r="N75" s="47"/>
      <c r="O75" s="47"/>
      <c r="P75" s="48">
        <v>57949530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103.215</v>
      </c>
      <c r="J76" s="283">
        <v>103.23</v>
      </c>
      <c r="K76" s="16"/>
      <c r="L76" s="17"/>
      <c r="M76" s="16"/>
      <c r="N76" s="62"/>
      <c r="O76" s="62"/>
      <c r="P76" s="48">
        <v>228953513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100.626</v>
      </c>
      <c r="J77" s="283">
        <v>100.64</v>
      </c>
      <c r="K77" s="16"/>
      <c r="L77" s="17"/>
      <c r="M77" s="16"/>
      <c r="N77" s="294"/>
      <c r="O77" s="294"/>
      <c r="P77" s="305">
        <v>151814185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101.75700000000001</v>
      </c>
      <c r="J78" s="283">
        <v>101.764</v>
      </c>
      <c r="K78" s="16"/>
      <c r="L78" s="17"/>
      <c r="M78" s="16"/>
      <c r="N78" s="294"/>
      <c r="O78" s="294"/>
      <c r="P78" s="305">
        <v>2297025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104.029</v>
      </c>
      <c r="J79" s="283">
        <v>104.045</v>
      </c>
      <c r="K79" s="16"/>
      <c r="L79" s="17"/>
      <c r="M79" s="16"/>
      <c r="N79" s="40"/>
      <c r="O79" s="40"/>
      <c r="P79" s="41">
        <v>21130603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105.74</v>
      </c>
      <c r="J80" s="283">
        <v>105.758</v>
      </c>
      <c r="K80" s="16"/>
      <c r="L80" s="17"/>
      <c r="M80" s="16"/>
      <c r="N80" s="47"/>
      <c r="O80" s="47"/>
      <c r="P80" s="262">
        <v>49614731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103.381</v>
      </c>
      <c r="J81" s="283">
        <v>103.392</v>
      </c>
      <c r="K81" s="8"/>
      <c r="L81" s="306"/>
      <c r="M81" s="8"/>
      <c r="N81" s="307"/>
      <c r="O81" s="307"/>
      <c r="P81" s="305">
        <v>98763309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102.685</v>
      </c>
      <c r="J82" s="283">
        <v>102.694</v>
      </c>
      <c r="K82" s="16"/>
      <c r="L82" s="17"/>
      <c r="M82" s="16"/>
      <c r="N82" s="62"/>
      <c r="O82" s="62"/>
      <c r="P82" s="310">
        <v>14019735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107.319</v>
      </c>
      <c r="J83" s="283">
        <v>107.334</v>
      </c>
      <c r="K83" s="16"/>
      <c r="L83" s="17"/>
      <c r="M83" s="16"/>
      <c r="N83" s="183"/>
      <c r="O83" s="183"/>
      <c r="P83" s="310">
        <v>490021657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102.381</v>
      </c>
      <c r="J84" s="283">
        <v>102.393</v>
      </c>
      <c r="K84" s="16"/>
      <c r="L84" s="17"/>
      <c r="M84" s="16"/>
      <c r="N84" s="47"/>
      <c r="O84" s="47"/>
      <c r="P84" s="310">
        <v>6629205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101.29300000000001</v>
      </c>
      <c r="J85" s="283">
        <v>101.313</v>
      </c>
      <c r="K85" s="16"/>
      <c r="L85" s="17"/>
      <c r="M85" s="16"/>
      <c r="N85" s="183"/>
      <c r="O85" s="183"/>
      <c r="P85" s="321">
        <v>91628929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104.559</v>
      </c>
      <c r="J86" s="323">
        <v>104.57</v>
      </c>
      <c r="K86" s="16"/>
      <c r="L86" s="17"/>
      <c r="M86" s="16"/>
      <c r="N86" s="62"/>
      <c r="O86" s="183"/>
      <c r="P86" s="310">
        <v>2375422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101.459</v>
      </c>
      <c r="J87" s="283">
        <v>101.474</v>
      </c>
      <c r="K87" s="16"/>
      <c r="L87" s="17"/>
      <c r="M87" s="16"/>
      <c r="N87" s="47"/>
      <c r="O87" s="47"/>
      <c r="P87" s="324">
        <v>229814344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100.95699999999999</v>
      </c>
      <c r="J88" s="283">
        <v>100.967</v>
      </c>
      <c r="K88" s="16"/>
      <c r="L88" s="17"/>
      <c r="M88" s="16"/>
      <c r="N88" s="47"/>
      <c r="O88" s="47"/>
      <c r="P88" s="324">
        <v>5984450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104.60899999999999</v>
      </c>
      <c r="J89" s="328">
        <v>104.621</v>
      </c>
      <c r="K89" s="16"/>
      <c r="L89" s="17"/>
      <c r="M89" s="16"/>
      <c r="N89" s="62"/>
      <c r="O89" s="62"/>
      <c r="P89" s="324">
        <v>21400371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100.932</v>
      </c>
      <c r="J90" s="332">
        <v>100.943</v>
      </c>
      <c r="K90" s="16"/>
      <c r="L90" s="17"/>
      <c r="M90" s="16"/>
      <c r="N90" s="47"/>
      <c r="O90" s="47"/>
      <c r="P90" s="324">
        <v>79641408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104.241</v>
      </c>
      <c r="J92" s="337">
        <v>104.248</v>
      </c>
      <c r="L92" s="215"/>
      <c r="M92" s="1"/>
      <c r="N92" s="338"/>
      <c r="O92" s="338"/>
      <c r="P92" s="339">
        <v>2205997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102.587</v>
      </c>
      <c r="J93" s="283">
        <v>102.60299999999999</v>
      </c>
      <c r="K93" s="16"/>
      <c r="L93" s="17"/>
      <c r="M93" s="16"/>
      <c r="N93" s="47"/>
      <c r="O93" s="47"/>
      <c r="P93" s="310">
        <v>6807208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104.30500000000001</v>
      </c>
      <c r="J94" s="348">
        <v>104.32</v>
      </c>
      <c r="K94" s="16"/>
      <c r="L94" s="17"/>
      <c r="M94" s="16"/>
      <c r="N94" s="47"/>
      <c r="O94" s="47"/>
      <c r="P94" s="310">
        <v>3162274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115.111</v>
      </c>
      <c r="J96" s="357">
        <v>106.688</v>
      </c>
      <c r="K96" s="16"/>
      <c r="L96" s="17"/>
      <c r="M96" s="16"/>
      <c r="N96" s="358"/>
      <c r="O96" s="359" t="s">
        <v>78</v>
      </c>
      <c r="P96" s="91">
        <v>9336924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57.726999999999997</v>
      </c>
      <c r="J98" s="293">
        <v>57.87</v>
      </c>
      <c r="K98" s="16"/>
      <c r="L98" s="16"/>
      <c r="M98" s="17"/>
      <c r="N98" s="16"/>
      <c r="O98" s="136"/>
      <c r="P98" s="54">
        <v>5317994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87.99</v>
      </c>
      <c r="J99" s="283">
        <v>88.245999999999995</v>
      </c>
      <c r="K99" s="16"/>
      <c r="L99" s="16"/>
      <c r="M99" s="17"/>
      <c r="N99" s="16"/>
      <c r="O99" s="374"/>
      <c r="P99" s="54">
        <v>2078915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17.756</v>
      </c>
      <c r="J100" s="283">
        <v>17.765999999999998</v>
      </c>
      <c r="K100" s="283"/>
      <c r="L100" s="283"/>
      <c r="M100" s="283"/>
      <c r="N100" s="376"/>
      <c r="O100" s="377"/>
      <c r="P100" s="378">
        <v>1022241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290.31900000000002</v>
      </c>
      <c r="J101" s="283">
        <v>290.72500000000002</v>
      </c>
      <c r="K101" s="16"/>
      <c r="L101" s="16"/>
      <c r="M101" s="17"/>
      <c r="N101" s="16"/>
      <c r="O101" s="53"/>
      <c r="P101" s="54">
        <v>14094350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2044.068</v>
      </c>
      <c r="J102" s="283">
        <v>2059.5830000000001</v>
      </c>
      <c r="K102" s="54"/>
      <c r="M102" s="17"/>
      <c r="N102" s="16"/>
      <c r="O102" s="53"/>
      <c r="P102" s="54">
        <v>2432367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71.397999999999996</v>
      </c>
      <c r="J103" s="283">
        <v>71.394000000000005</v>
      </c>
      <c r="K103" s="16"/>
      <c r="L103" s="16"/>
      <c r="M103" s="17"/>
      <c r="N103" s="16"/>
      <c r="O103" s="136"/>
      <c r="P103" s="54">
        <v>1221553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55.776000000000003</v>
      </c>
      <c r="J104" s="283">
        <v>55.728000000000002</v>
      </c>
      <c r="K104" s="16"/>
      <c r="L104" s="16"/>
      <c r="M104" s="17"/>
      <c r="N104" s="16"/>
      <c r="O104" s="136"/>
      <c r="P104" s="54">
        <v>1133968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105.012</v>
      </c>
      <c r="J105" s="332">
        <v>105.208</v>
      </c>
      <c r="K105" s="387"/>
      <c r="L105" s="387"/>
      <c r="M105" s="17"/>
      <c r="N105" s="387"/>
      <c r="O105" s="338"/>
      <c r="P105" s="378">
        <v>1016208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10.837999999999999</v>
      </c>
      <c r="J107" s="283">
        <v>10.848000000000001</v>
      </c>
      <c r="K107" s="16"/>
      <c r="L107" s="17"/>
      <c r="M107" s="16"/>
      <c r="N107" s="84"/>
      <c r="O107" s="136"/>
      <c r="P107" s="166">
        <v>429810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12.57</v>
      </c>
      <c r="J108" s="283">
        <v>12.656000000000001</v>
      </c>
      <c r="K108" s="16"/>
      <c r="L108" s="17"/>
      <c r="M108" s="16"/>
      <c r="N108" s="84"/>
      <c r="O108" s="136"/>
      <c r="P108" s="166">
        <v>1348621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13.867000000000001</v>
      </c>
      <c r="J109" s="283">
        <v>13.917</v>
      </c>
      <c r="K109" s="16"/>
      <c r="L109" s="17"/>
      <c r="M109" s="16"/>
      <c r="N109" s="84"/>
      <c r="O109" s="392"/>
      <c r="P109" s="166">
        <v>43386456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12.212</v>
      </c>
      <c r="J110" s="283">
        <v>12.260999999999999</v>
      </c>
      <c r="K110" s="16"/>
      <c r="L110" s="17"/>
      <c r="M110" s="16"/>
      <c r="N110" s="84"/>
      <c r="O110" s="136"/>
      <c r="P110" s="166">
        <v>16829686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147.45500000000001</v>
      </c>
      <c r="J111" s="394">
        <v>147.46799999999999</v>
      </c>
      <c r="K111" s="16"/>
      <c r="L111" s="395"/>
      <c r="M111" s="16"/>
      <c r="N111" s="84"/>
      <c r="O111" s="136"/>
      <c r="P111" s="396">
        <v>147468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7.9989999999999997</v>
      </c>
      <c r="J112" s="323">
        <v>8.0210000000000008</v>
      </c>
      <c r="K112" s="16"/>
      <c r="L112" s="17"/>
      <c r="M112" s="16"/>
      <c r="N112" s="84"/>
      <c r="O112" s="400"/>
      <c r="P112" s="166">
        <v>574408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103.075</v>
      </c>
      <c r="J113" s="283">
        <v>102.678</v>
      </c>
      <c r="K113" s="16"/>
      <c r="L113" s="17"/>
      <c r="M113" s="16"/>
      <c r="N113" s="84"/>
      <c r="O113" s="402"/>
      <c r="P113" s="166">
        <v>175785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80.364000000000004</v>
      </c>
      <c r="J114" s="283">
        <v>80.8</v>
      </c>
      <c r="K114" s="16"/>
      <c r="L114" s="16"/>
      <c r="M114" s="17"/>
      <c r="N114" s="16"/>
      <c r="O114" s="136"/>
      <c r="P114" s="166">
        <v>397618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82.75</v>
      </c>
      <c r="J115" s="323">
        <v>83.028999999999996</v>
      </c>
      <c r="K115" s="16"/>
      <c r="L115" s="16"/>
      <c r="M115" s="17"/>
      <c r="N115" s="16"/>
      <c r="O115" s="53"/>
      <c r="P115" s="166">
        <v>143474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96.977000000000004</v>
      </c>
      <c r="J116" s="323">
        <v>97.034999999999997</v>
      </c>
      <c r="K116" s="410"/>
      <c r="L116" s="411"/>
      <c r="M116" s="410"/>
      <c r="N116" s="412"/>
      <c r="O116" s="402"/>
      <c r="P116" s="166">
        <v>1978056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85.061000000000007</v>
      </c>
      <c r="J117" s="283">
        <v>85.581000000000003</v>
      </c>
      <c r="K117" s="16"/>
      <c r="L117" s="16"/>
      <c r="M117" s="17"/>
      <c r="N117" s="16"/>
      <c r="O117" s="136"/>
      <c r="P117" s="166">
        <v>4846636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88.581999999999994</v>
      </c>
      <c r="J118" s="323">
        <v>88.418999999999997</v>
      </c>
      <c r="K118" s="16"/>
      <c r="L118" s="16"/>
      <c r="M118" s="17"/>
      <c r="N118" s="16"/>
      <c r="O118" s="53"/>
      <c r="P118" s="166">
        <v>335993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8.9160000000000004</v>
      </c>
      <c r="J119" s="323">
        <v>8.9659999999999993</v>
      </c>
      <c r="K119" s="410"/>
      <c r="L119" s="411"/>
      <c r="M119" s="410"/>
      <c r="N119" s="412"/>
      <c r="O119" s="402"/>
      <c r="P119" s="166">
        <v>609186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88.260999999999996</v>
      </c>
      <c r="J120" s="283">
        <v>88.673000000000002</v>
      </c>
      <c r="K120" s="417"/>
      <c r="L120" s="418"/>
      <c r="M120" s="419"/>
      <c r="N120" s="418"/>
      <c r="O120" s="420"/>
      <c r="P120" s="421">
        <v>2144997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135.369</v>
      </c>
      <c r="J121" s="427">
        <v>136.154</v>
      </c>
      <c r="K121" s="417"/>
      <c r="L121" s="418"/>
      <c r="M121" s="419"/>
      <c r="N121" s="418"/>
      <c r="O121" s="420"/>
      <c r="P121" s="421">
        <v>65089420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8" t="s">
        <v>90</v>
      </c>
      <c r="M123" s="215">
        <f>+(J123-I123)/I123</f>
        <v>8.3944182005756679E-3</v>
      </c>
      <c r="O123" s="432" t="s">
        <v>90</v>
      </c>
      <c r="P123" s="166">
        <v>314976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110.917</v>
      </c>
      <c r="J124" s="323">
        <v>109.295</v>
      </c>
      <c r="K124" s="214" t="s">
        <v>78</v>
      </c>
      <c r="M124" s="215" t="e">
        <f>+(#REF!-I124)/I124</f>
        <v>#REF!</v>
      </c>
      <c r="O124" s="437" t="s">
        <v>78</v>
      </c>
      <c r="P124" s="438">
        <v>729000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109.383</v>
      </c>
      <c r="J125" s="323">
        <v>108.19499999999999</v>
      </c>
      <c r="K125" s="214" t="s">
        <v>78</v>
      </c>
      <c r="M125" s="215">
        <f t="shared" ref="M125:M130" si="12">+(J125-I125)/I125</f>
        <v>-1.0860919887002572E-2</v>
      </c>
      <c r="O125" s="437" t="s">
        <v>78</v>
      </c>
      <c r="P125" s="54">
        <v>341899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166.495</v>
      </c>
      <c r="J126" s="442">
        <v>167.422</v>
      </c>
      <c r="K126" s="218" t="s">
        <v>80</v>
      </c>
      <c r="M126" s="215">
        <f t="shared" si="12"/>
        <v>5.5677347668097689E-3</v>
      </c>
      <c r="O126" s="443" t="s">
        <v>80</v>
      </c>
      <c r="P126" s="396">
        <v>2117720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164.744</v>
      </c>
      <c r="J127" s="431">
        <v>165.40199999999999</v>
      </c>
      <c r="K127" s="84" t="s">
        <v>80</v>
      </c>
      <c r="L127" s="16"/>
      <c r="M127" s="17">
        <f t="shared" si="12"/>
        <v>3.9940756567764957E-3</v>
      </c>
      <c r="N127" s="16"/>
      <c r="O127" s="443" t="s">
        <v>80</v>
      </c>
      <c r="P127" s="166">
        <v>2465806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152.22300000000001</v>
      </c>
      <c r="J128" s="431">
        <v>154.345</v>
      </c>
      <c r="K128" s="84" t="s">
        <v>80</v>
      </c>
      <c r="L128" s="16"/>
      <c r="M128" s="17">
        <f t="shared" si="12"/>
        <v>1.3940074758742014E-2</v>
      </c>
      <c r="N128" s="16"/>
      <c r="O128" s="444" t="s">
        <v>80</v>
      </c>
      <c r="P128" s="166">
        <v>6461511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19.311</v>
      </c>
      <c r="J129" s="431">
        <v>19.72</v>
      </c>
      <c r="K129" s="218" t="s">
        <v>80</v>
      </c>
      <c r="M129" s="215">
        <f t="shared" si="12"/>
        <v>2.1179638547977782E-2</v>
      </c>
      <c r="O129" s="443" t="s">
        <v>80</v>
      </c>
      <c r="P129" s="166">
        <v>2447977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122.611</v>
      </c>
      <c r="J130" s="431">
        <v>126.483</v>
      </c>
      <c r="K130" s="218" t="s">
        <v>80</v>
      </c>
      <c r="M130" s="215">
        <f t="shared" si="12"/>
        <v>3.1579548327637812E-2</v>
      </c>
      <c r="O130" s="443" t="s">
        <v>80</v>
      </c>
      <c r="P130" s="166">
        <v>706533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132.60300000000001</v>
      </c>
      <c r="J131" s="446">
        <v>133.33199999999999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444098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5238.0140000000001</v>
      </c>
      <c r="J134" s="323">
        <v>5047.1480000000001</v>
      </c>
      <c r="K134" s="218"/>
      <c r="M134" s="243">
        <f t="shared" si="13"/>
        <v>-3.6438619675319688E-2</v>
      </c>
      <c r="O134" s="443" t="s">
        <v>80</v>
      </c>
      <c r="P134" s="233">
        <v>30287937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4929.5540000000001</v>
      </c>
      <c r="J135" s="460">
        <v>4910.5309999999999</v>
      </c>
      <c r="K135" s="461"/>
      <c r="L135" s="462"/>
      <c r="M135" s="463">
        <f t="shared" si="13"/>
        <v>-3.8589697972676914E-3</v>
      </c>
      <c r="N135" s="462"/>
      <c r="O135" s="464" t="s">
        <v>185</v>
      </c>
      <c r="P135" s="465">
        <v>4714110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83.492000000000004</v>
      </c>
      <c r="J136" s="431">
        <v>81.792000000000002</v>
      </c>
      <c r="K136" s="469"/>
      <c r="L136" s="470"/>
      <c r="M136" s="471">
        <f t="shared" si="13"/>
        <v>-2.0361232213864836E-2</v>
      </c>
      <c r="N136" s="470"/>
      <c r="O136" s="432" t="s">
        <v>90</v>
      </c>
      <c r="P136" s="472">
        <v>1135845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4544.75</v>
      </c>
      <c r="J137" s="505">
        <v>4290.6779999999999</v>
      </c>
      <c r="K137" s="461"/>
      <c r="L137" s="462"/>
      <c r="M137" s="463">
        <f>+(J137-I137)/I137</f>
        <v>-5.5904505198305761E-2</v>
      </c>
      <c r="N137" s="462"/>
      <c r="O137" s="464" t="s">
        <v>185</v>
      </c>
      <c r="P137" s="476">
        <v>12361444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9.2620000000000005</v>
      </c>
      <c r="J138" s="431">
        <v>9.36</v>
      </c>
      <c r="K138" s="469"/>
      <c r="L138" s="470"/>
      <c r="M138" s="471">
        <f>+(J138-I138)/I138</f>
        <v>1.0580868063053226E-2</v>
      </c>
      <c r="N138" s="470"/>
      <c r="O138" s="464" t="s">
        <v>185</v>
      </c>
      <c r="P138" s="476">
        <v>2382336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163.703</v>
      </c>
      <c r="J139" s="25">
        <v>154.78299999999999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29043509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116.848</v>
      </c>
      <c r="J141" s="482">
        <v>117.205</v>
      </c>
      <c r="K141" s="285"/>
      <c r="L141" s="8"/>
      <c r="M141" s="483"/>
      <c r="N141" s="8"/>
      <c r="O141" s="484"/>
      <c r="P141" s="305">
        <v>3861701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9810.6080000000002</v>
      </c>
      <c r="J143" s="482">
        <v>9866.3739999999998</v>
      </c>
      <c r="K143" s="218" t="s">
        <v>80</v>
      </c>
      <c r="M143" s="215">
        <f>+(J143-I143)/I143</f>
        <v>5.6842552469734417E-3</v>
      </c>
      <c r="O143" s="443" t="s">
        <v>80</v>
      </c>
      <c r="P143" s="476">
        <v>11069608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A31" zoomScale="105" zoomScaleNormal="105" zoomScaleSheetLayoutView="100" workbookViewId="0">
      <selection activeCell="R41" sqref="R41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193.184</v>
      </c>
      <c r="J6" s="15">
        <v>193.21299999999999</v>
      </c>
      <c r="K6" s="16"/>
      <c r="L6" s="16"/>
      <c r="M6" s="17"/>
      <c r="N6" s="16"/>
      <c r="O6" s="1"/>
      <c r="P6" s="18">
        <v>524570593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131.964</v>
      </c>
      <c r="J7" s="25">
        <v>131.98400000000001</v>
      </c>
      <c r="K7" s="16"/>
      <c r="L7" s="16"/>
      <c r="M7" s="17"/>
      <c r="N7" s="16"/>
      <c r="O7" s="1"/>
      <c r="P7" s="26">
        <v>255051311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110.973</v>
      </c>
      <c r="J8" s="25">
        <v>110.98699999999999</v>
      </c>
      <c r="K8" s="16"/>
      <c r="L8" s="16"/>
      <c r="M8" s="17"/>
      <c r="N8" s="16"/>
      <c r="O8" s="1"/>
      <c r="P8" s="18">
        <v>57546811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117.652</v>
      </c>
      <c r="J9" s="25">
        <v>117.67100000000001</v>
      </c>
      <c r="K9" s="16"/>
      <c r="L9" s="16"/>
      <c r="M9" s="17"/>
      <c r="N9" s="16"/>
      <c r="P9" s="18">
        <v>81935142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115.48</v>
      </c>
      <c r="J10" s="25">
        <v>115.497</v>
      </c>
      <c r="K10" s="16"/>
      <c r="L10" s="16"/>
      <c r="M10" s="17"/>
      <c r="N10" s="16"/>
      <c r="O10" s="40"/>
      <c r="P10" s="41">
        <v>14390763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112.381</v>
      </c>
      <c r="J11" s="44">
        <v>112.40300000000001</v>
      </c>
      <c r="K11" s="16"/>
      <c r="L11" s="16"/>
      <c r="M11" s="17"/>
      <c r="N11" s="16"/>
      <c r="O11" s="40"/>
      <c r="P11" s="41">
        <v>93021218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111.637</v>
      </c>
      <c r="J12" s="25">
        <v>111.651</v>
      </c>
      <c r="K12" s="16"/>
      <c r="L12" s="17"/>
      <c r="M12" s="16"/>
      <c r="N12" s="47"/>
      <c r="O12" s="47"/>
      <c r="P12" s="48">
        <v>3453150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45.710999999999999</v>
      </c>
      <c r="J13" s="52">
        <v>45.715000000000003</v>
      </c>
      <c r="K13" s="16"/>
      <c r="L13" s="16"/>
      <c r="M13" s="17"/>
      <c r="N13" s="16"/>
      <c r="O13" s="53"/>
      <c r="P13" s="54">
        <v>33829409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32.143000000000001</v>
      </c>
      <c r="J14" s="52">
        <v>32.146000000000001</v>
      </c>
      <c r="K14" s="16"/>
      <c r="L14" s="16"/>
      <c r="M14" s="17"/>
      <c r="N14" s="16"/>
      <c r="O14" s="53"/>
      <c r="P14" s="54">
        <v>4841313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108.696</v>
      </c>
      <c r="J15" s="52">
        <v>108.71899999999999</v>
      </c>
      <c r="K15" s="16"/>
      <c r="L15" s="17"/>
      <c r="M15" s="16"/>
      <c r="N15" s="62"/>
      <c r="O15" s="63"/>
      <c r="P15" s="64">
        <v>71059744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17.059999999999999</v>
      </c>
      <c r="J17" s="73">
        <v>17.062000000000001</v>
      </c>
      <c r="K17" s="16"/>
      <c r="L17" s="16"/>
      <c r="M17" s="17"/>
      <c r="N17" s="16"/>
      <c r="O17" s="1"/>
      <c r="P17" s="64">
        <v>78358747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123.419</v>
      </c>
      <c r="J18" s="52">
        <v>123.432</v>
      </c>
      <c r="K18" s="16"/>
      <c r="L18" s="16"/>
      <c r="M18" s="17"/>
      <c r="N18" s="16"/>
      <c r="O18" s="16"/>
      <c r="P18" s="80">
        <v>1683615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4958358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114.846</v>
      </c>
      <c r="J20" s="90">
        <v>114.846</v>
      </c>
      <c r="K20" s="16"/>
      <c r="L20" s="16"/>
      <c r="M20" s="17"/>
      <c r="N20" s="16"/>
      <c r="O20" s="1"/>
      <c r="P20" s="91">
        <v>16048007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11.266</v>
      </c>
      <c r="J21" s="98">
        <v>11.268000000000001</v>
      </c>
      <c r="K21" s="99"/>
      <c r="L21" s="100"/>
      <c r="M21" s="99"/>
      <c r="N21" s="101"/>
      <c r="O21" s="102"/>
      <c r="P21" s="103">
        <v>4748831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161.47999999999999</v>
      </c>
      <c r="J22" s="52">
        <v>161.50800000000001</v>
      </c>
      <c r="P22" s="91">
        <v>66434416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</v>
      </c>
      <c r="J23" s="115">
        <v>11.291</v>
      </c>
      <c r="K23" s="16"/>
      <c r="L23" s="16"/>
      <c r="M23" s="17"/>
      <c r="N23" s="16"/>
      <c r="O23" s="16"/>
      <c r="P23" s="80">
        <v>2682699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1.7849999999999999</v>
      </c>
      <c r="J25" s="121">
        <v>1.7869999999999999</v>
      </c>
      <c r="K25" s="84" t="s">
        <v>48</v>
      </c>
      <c r="L25" s="16"/>
      <c r="M25" s="17">
        <f>+(J25-I25)/I25</f>
        <v>1.1204481792717097E-3</v>
      </c>
      <c r="N25" s="16"/>
      <c r="O25" s="122" t="s">
        <v>49</v>
      </c>
      <c r="P25" s="123">
        <v>4228825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61.914999999999999</v>
      </c>
      <c r="J27" s="98">
        <v>61.921999999999997</v>
      </c>
      <c r="K27" s="16"/>
      <c r="L27" s="16"/>
      <c r="M27" s="130"/>
      <c r="N27" s="16"/>
      <c r="O27" s="16"/>
      <c r="P27" s="18">
        <v>1472252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128.523</v>
      </c>
      <c r="J28" s="52">
        <v>128.55600000000001</v>
      </c>
      <c r="K28" s="16"/>
      <c r="L28" s="16"/>
      <c r="M28" s="17"/>
      <c r="N28" s="16"/>
      <c r="O28" s="136"/>
      <c r="P28" s="54">
        <v>6082388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104.196</v>
      </c>
      <c r="J29" s="142">
        <v>104.238</v>
      </c>
      <c r="K29" s="16"/>
      <c r="L29" s="16"/>
      <c r="M29" s="17"/>
      <c r="N29" s="16"/>
      <c r="O29" s="136"/>
      <c r="P29" s="54">
        <v>621993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102.35</v>
      </c>
      <c r="J30" s="148">
        <v>102.369</v>
      </c>
      <c r="K30" s="16"/>
      <c r="L30" s="16"/>
      <c r="M30" s="149"/>
      <c r="N30" s="16"/>
      <c r="O30" s="150"/>
      <c r="P30" s="64">
        <v>49717625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128.505</v>
      </c>
      <c r="J32" s="73">
        <v>128.77099999999999</v>
      </c>
      <c r="K32" s="16"/>
      <c r="L32" s="16"/>
      <c r="M32" s="17"/>
      <c r="N32" s="16"/>
      <c r="O32" s="53"/>
      <c r="P32" s="159">
        <v>1048976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494.19</v>
      </c>
      <c r="J33" s="52">
        <v>494.88299999999998</v>
      </c>
      <c r="K33" s="16"/>
      <c r="L33" s="16"/>
      <c r="M33" s="17"/>
      <c r="N33" s="16"/>
      <c r="O33" s="165"/>
      <c r="P33" s="166">
        <v>991746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117.407</v>
      </c>
      <c r="J34" s="52">
        <v>116.313</v>
      </c>
      <c r="K34" s="16"/>
      <c r="L34" s="16"/>
      <c r="M34" s="17"/>
      <c r="N34" s="16"/>
      <c r="O34" s="170"/>
      <c r="P34" s="166">
        <v>513055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120.265</v>
      </c>
      <c r="J35" s="25">
        <v>120.274</v>
      </c>
      <c r="K35" s="16"/>
      <c r="L35" s="16"/>
      <c r="M35" s="17"/>
      <c r="N35" s="16"/>
      <c r="P35" s="166">
        <v>196528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124.99</v>
      </c>
      <c r="J36" s="25">
        <v>125.004</v>
      </c>
      <c r="K36" s="16"/>
      <c r="L36" s="16"/>
      <c r="M36" s="17"/>
      <c r="N36" s="16"/>
      <c r="O36" s="170"/>
      <c r="P36" s="166">
        <v>130629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106.98699999999999</v>
      </c>
      <c r="J37" s="25">
        <v>106.998</v>
      </c>
      <c r="K37" s="16"/>
      <c r="L37" s="16"/>
      <c r="M37" s="17"/>
      <c r="N37" s="16"/>
      <c r="O37" s="170"/>
      <c r="P37" s="166">
        <v>121764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98.876000000000005</v>
      </c>
      <c r="J38" s="25">
        <v>99.049000000000007</v>
      </c>
      <c r="K38" s="16"/>
      <c r="L38" s="16"/>
      <c r="M38" s="17"/>
      <c r="N38" s="16"/>
      <c r="O38" s="136"/>
      <c r="P38" s="166">
        <v>132428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171.21199999999999</v>
      </c>
      <c r="J39" s="25">
        <v>169.952</v>
      </c>
      <c r="K39" s="16"/>
      <c r="L39" s="16"/>
      <c r="M39" s="17"/>
      <c r="N39" s="16"/>
      <c r="O39" s="136"/>
      <c r="P39" s="166">
        <v>539938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90.24</v>
      </c>
      <c r="J40" s="25">
        <v>89.83</v>
      </c>
      <c r="K40" s="16"/>
      <c r="L40" s="17"/>
      <c r="M40" s="16"/>
      <c r="N40" s="183"/>
      <c r="O40" s="183"/>
      <c r="P40" s="184">
        <v>938995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117.983</v>
      </c>
      <c r="J41" s="52">
        <v>118.014</v>
      </c>
      <c r="K41" s="16"/>
      <c r="L41" s="17"/>
      <c r="M41" s="16"/>
      <c r="N41" s="62"/>
      <c r="O41" s="62"/>
      <c r="P41" s="187">
        <v>37796858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154.09</v>
      </c>
      <c r="J42" s="25">
        <v>154.78899999999999</v>
      </c>
      <c r="K42" s="16"/>
      <c r="L42" s="16"/>
      <c r="M42" s="17"/>
      <c r="N42" s="16"/>
      <c r="O42" s="189"/>
      <c r="P42" s="166">
        <v>621324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137.86099999999999</v>
      </c>
      <c r="J43" s="25">
        <v>138.83199999999999</v>
      </c>
      <c r="K43" s="16"/>
      <c r="L43" s="16"/>
      <c r="M43" s="17"/>
      <c r="N43" s="16"/>
      <c r="O43" s="189"/>
      <c r="P43" s="166">
        <v>557275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91.802000000000007</v>
      </c>
      <c r="J44" s="25">
        <v>91.76</v>
      </c>
      <c r="K44" s="16"/>
      <c r="L44" s="16"/>
      <c r="M44" s="17"/>
      <c r="N44" s="16"/>
      <c r="O44" s="198"/>
      <c r="P44" s="199">
        <v>89741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20.512</v>
      </c>
      <c r="J45" s="205">
        <v>20.524999999999999</v>
      </c>
      <c r="K45" s="16"/>
      <c r="L45" s="16"/>
      <c r="M45" s="17"/>
      <c r="N45" s="16"/>
      <c r="O45" s="198"/>
      <c r="P45" s="166">
        <v>40725144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2083.54</v>
      </c>
      <c r="J47" s="213">
        <v>2094.7649999999999</v>
      </c>
      <c r="K47" s="214" t="s">
        <v>78</v>
      </c>
      <c r="M47" s="215">
        <f t="shared" ref="M47" si="3">+(J47-I47)/I47</f>
        <v>5.3874655634160657E-3</v>
      </c>
      <c r="O47" s="216" t="s">
        <v>78</v>
      </c>
      <c r="P47" s="91">
        <v>9378263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119.84699999999999</v>
      </c>
      <c r="J48" s="25">
        <v>120.116</v>
      </c>
      <c r="K48" s="218" t="s">
        <v>80</v>
      </c>
      <c r="M48" s="215" t="e">
        <f>+(#REF!-#REF!)/#REF!</f>
        <v>#REF!</v>
      </c>
      <c r="O48" s="219" t="s">
        <v>80</v>
      </c>
      <c r="P48" s="220">
        <v>60058116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178.185</v>
      </c>
      <c r="J49" s="25">
        <v>180.44499999999999</v>
      </c>
      <c r="K49" s="218" t="s">
        <v>80</v>
      </c>
      <c r="M49" s="215" t="e">
        <f>+(#REF!-#REF!)/#REF!</f>
        <v>#REF!</v>
      </c>
      <c r="O49" s="219" t="s">
        <v>80</v>
      </c>
      <c r="P49" s="220">
        <v>1471346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15.805</v>
      </c>
      <c r="J50" s="283">
        <v>16.059999999999999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4572053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2.657</v>
      </c>
      <c r="J51" s="98">
        <v>2.6970000000000001</v>
      </c>
      <c r="K51" s="218"/>
      <c r="M51" s="215">
        <f t="shared" ref="M51:M52" si="5">+(J51-I51)/I51</f>
        <v>1.5054572826496061E-2</v>
      </c>
      <c r="O51" s="222" t="s">
        <v>48</v>
      </c>
      <c r="P51" s="220">
        <v>9957499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2.3959999999999999</v>
      </c>
      <c r="J52" s="25">
        <v>2.4239999999999999</v>
      </c>
      <c r="K52" s="223" t="s">
        <v>48</v>
      </c>
      <c r="M52" s="215">
        <f t="shared" si="5"/>
        <v>1.1686143572621046E-2</v>
      </c>
      <c r="O52" s="224" t="s">
        <v>48</v>
      </c>
      <c r="P52" s="225">
        <v>9047722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65.265000000000001</v>
      </c>
      <c r="J53" s="231">
        <v>65.965999999999994</v>
      </c>
      <c r="K53" s="218" t="s">
        <v>80</v>
      </c>
      <c r="M53" s="215">
        <f>+(J53-I53)/I53</f>
        <v>1.0740825863786002E-2</v>
      </c>
      <c r="O53" s="232" t="s">
        <v>88</v>
      </c>
      <c r="P53" s="233">
        <v>65966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1.0609999999999999</v>
      </c>
      <c r="J54" s="237">
        <v>1.0960000000000001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2070362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1.2509999999999999</v>
      </c>
      <c r="J55" s="237">
        <v>1.252</v>
      </c>
      <c r="K55" s="238"/>
      <c r="M55" s="243">
        <f t="shared" ref="M55:M62" si="6">+(J55-I55)/I55</f>
        <v>7.9936051159081695E-4</v>
      </c>
      <c r="O55" s="239" t="s">
        <v>90</v>
      </c>
      <c r="P55" s="225">
        <v>774735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1.131</v>
      </c>
      <c r="J56" s="242">
        <v>1.1459999999999999</v>
      </c>
      <c r="K56" s="238"/>
      <c r="M56" s="243">
        <f t="shared" si="6"/>
        <v>1.3262599469495935E-2</v>
      </c>
      <c r="O56" s="239" t="s">
        <v>90</v>
      </c>
      <c r="P56" s="54">
        <v>684131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1.075</v>
      </c>
      <c r="J57" s="52">
        <v>1.0980000000000001</v>
      </c>
      <c r="K57" s="238"/>
      <c r="M57" s="243">
        <f t="shared" si="6"/>
        <v>2.1395348837209425E-2</v>
      </c>
      <c r="O57" s="239" t="s">
        <v>90</v>
      </c>
      <c r="P57" s="54">
        <v>653244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105.357</v>
      </c>
      <c r="J58" s="251">
        <v>106.49299999999999</v>
      </c>
      <c r="K58" s="238"/>
      <c r="M58" s="243">
        <f t="shared" si="6"/>
        <v>1.0782387501542335E-2</v>
      </c>
      <c r="O58" s="252" t="s">
        <v>80</v>
      </c>
      <c r="P58" s="225">
        <v>15403083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128.071</v>
      </c>
      <c r="J59" s="258">
        <v>129.315</v>
      </c>
      <c r="K59" s="238"/>
      <c r="M59" s="243">
        <f t="shared" si="6"/>
        <v>9.7133621194493668E-3</v>
      </c>
      <c r="O59" s="252" t="s">
        <v>80</v>
      </c>
      <c r="P59" s="225">
        <v>101900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1071.241</v>
      </c>
      <c r="J60" s="25">
        <v>1088.96</v>
      </c>
      <c r="K60" s="238"/>
      <c r="M60" s="243" t="e">
        <f>+(I60-#REF!)/#REF!</f>
        <v>#REF!</v>
      </c>
      <c r="O60" s="216" t="s">
        <v>78</v>
      </c>
      <c r="P60" s="225">
        <v>5444800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10.731999999999999</v>
      </c>
      <c r="J61" s="258">
        <v>10.895</v>
      </c>
      <c r="K61" s="238"/>
      <c r="M61" s="243">
        <f t="shared" si="6"/>
        <v>1.5188222139396223E-2</v>
      </c>
      <c r="O61" s="252" t="s">
        <v>80</v>
      </c>
      <c r="P61" s="262">
        <v>5590806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9.2040000000000006</v>
      </c>
      <c r="J62" s="269">
        <v>9.2620000000000005</v>
      </c>
      <c r="K62" s="270"/>
      <c r="L62" s="271"/>
      <c r="M62" s="272">
        <f t="shared" si="6"/>
        <v>6.3016079965232319E-3</v>
      </c>
      <c r="N62" s="271"/>
      <c r="O62" s="273" t="s">
        <v>80</v>
      </c>
      <c r="P62" s="262">
        <v>24694890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82.802999999999997</v>
      </c>
      <c r="J64" s="283">
        <v>82.893000000000001</v>
      </c>
      <c r="K64" s="16"/>
      <c r="L64" s="16"/>
      <c r="M64" s="17"/>
      <c r="N64" s="16"/>
      <c r="O64" s="136"/>
      <c r="P64" s="284">
        <v>1270673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106.654</v>
      </c>
      <c r="J70" s="293">
        <v>106.666</v>
      </c>
      <c r="K70" s="16"/>
      <c r="L70" s="17"/>
      <c r="M70" s="16"/>
      <c r="N70" s="294"/>
      <c r="O70" s="294"/>
      <c r="P70" s="225">
        <v>74990417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98.662000000000006</v>
      </c>
      <c r="J71" s="283">
        <v>98.671999999999997</v>
      </c>
      <c r="K71" s="16"/>
      <c r="L71" s="17"/>
      <c r="M71" s="16"/>
      <c r="N71" s="299"/>
      <c r="O71" s="299"/>
      <c r="P71" s="48">
        <v>70850259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104.73099999999999</v>
      </c>
      <c r="J72" s="283">
        <v>104.747</v>
      </c>
      <c r="K72" s="16"/>
      <c r="L72" s="17"/>
      <c r="M72" s="16"/>
      <c r="N72" s="299"/>
      <c r="O72" s="299"/>
      <c r="P72" s="48">
        <v>42653585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101.864</v>
      </c>
      <c r="J73" s="283">
        <v>101.88</v>
      </c>
      <c r="K73" s="16"/>
      <c r="L73" s="17"/>
      <c r="M73" s="16"/>
      <c r="N73" s="303"/>
      <c r="O73" s="303"/>
      <c r="P73" s="48">
        <v>98242389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103.187</v>
      </c>
      <c r="J74" s="283">
        <v>103.206</v>
      </c>
      <c r="K74" s="16"/>
      <c r="L74" s="17"/>
      <c r="M74" s="16"/>
      <c r="N74" s="62"/>
      <c r="O74" s="62"/>
      <c r="P74" s="48">
        <v>87737956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106.395</v>
      </c>
      <c r="J75" s="283">
        <v>106.411</v>
      </c>
      <c r="K75" s="16"/>
      <c r="L75" s="17"/>
      <c r="M75" s="16"/>
      <c r="N75" s="47"/>
      <c r="O75" s="47"/>
      <c r="P75" s="48">
        <v>57789208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103.23</v>
      </c>
      <c r="J76" s="283">
        <v>103.246</v>
      </c>
      <c r="K76" s="16"/>
      <c r="L76" s="17"/>
      <c r="M76" s="16"/>
      <c r="N76" s="62"/>
      <c r="O76" s="62"/>
      <c r="P76" s="48">
        <v>230638726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100.64</v>
      </c>
      <c r="J77" s="283">
        <v>100.654</v>
      </c>
      <c r="K77" s="16"/>
      <c r="L77" s="17"/>
      <c r="M77" s="16"/>
      <c r="N77" s="294"/>
      <c r="O77" s="294"/>
      <c r="P77" s="305">
        <v>151581245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101.764</v>
      </c>
      <c r="J78" s="283">
        <v>101.771</v>
      </c>
      <c r="K78" s="16"/>
      <c r="L78" s="17"/>
      <c r="M78" s="16"/>
      <c r="N78" s="294"/>
      <c r="O78" s="294"/>
      <c r="P78" s="305">
        <v>2297184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104.045</v>
      </c>
      <c r="J79" s="283">
        <v>104.06100000000001</v>
      </c>
      <c r="K79" s="16"/>
      <c r="L79" s="17"/>
      <c r="M79" s="16"/>
      <c r="N79" s="40"/>
      <c r="O79" s="40"/>
      <c r="P79" s="41">
        <v>21061033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105.758</v>
      </c>
      <c r="J80" s="283">
        <v>105.776</v>
      </c>
      <c r="K80" s="16"/>
      <c r="L80" s="17"/>
      <c r="M80" s="16"/>
      <c r="N80" s="47"/>
      <c r="O80" s="47"/>
      <c r="P80" s="262">
        <v>50391584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103.392</v>
      </c>
      <c r="J81" s="283">
        <v>103.402</v>
      </c>
      <c r="K81" s="8"/>
      <c r="L81" s="306"/>
      <c r="M81" s="8"/>
      <c r="N81" s="307"/>
      <c r="O81" s="307"/>
      <c r="P81" s="305">
        <v>99240948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102.694</v>
      </c>
      <c r="J82" s="283">
        <v>102.705</v>
      </c>
      <c r="K82" s="16"/>
      <c r="L82" s="17"/>
      <c r="M82" s="16"/>
      <c r="N82" s="62"/>
      <c r="O82" s="62"/>
      <c r="P82" s="310">
        <v>14021165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107.334</v>
      </c>
      <c r="J83" s="283">
        <v>107.349</v>
      </c>
      <c r="K83" s="16"/>
      <c r="L83" s="17"/>
      <c r="M83" s="16"/>
      <c r="N83" s="183"/>
      <c r="O83" s="183"/>
      <c r="P83" s="310">
        <v>491664675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102.393</v>
      </c>
      <c r="J84" s="283">
        <v>102.40300000000001</v>
      </c>
      <c r="K84" s="16"/>
      <c r="L84" s="17"/>
      <c r="M84" s="16"/>
      <c r="N84" s="47"/>
      <c r="O84" s="47"/>
      <c r="P84" s="310">
        <v>6729855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101.313</v>
      </c>
      <c r="J85" s="283">
        <v>101.331</v>
      </c>
      <c r="K85" s="16"/>
      <c r="L85" s="17"/>
      <c r="M85" s="16"/>
      <c r="N85" s="183"/>
      <c r="O85" s="183"/>
      <c r="P85" s="321">
        <v>91102709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104.57</v>
      </c>
      <c r="J86" s="323">
        <v>104.58199999999999</v>
      </c>
      <c r="K86" s="16"/>
      <c r="L86" s="17"/>
      <c r="M86" s="16"/>
      <c r="N86" s="62"/>
      <c r="O86" s="183"/>
      <c r="P86" s="310">
        <v>2375692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101.474</v>
      </c>
      <c r="J87" s="283">
        <v>101.489</v>
      </c>
      <c r="K87" s="16"/>
      <c r="L87" s="17"/>
      <c r="M87" s="16"/>
      <c r="N87" s="47"/>
      <c r="O87" s="47"/>
      <c r="P87" s="324">
        <v>238329830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100.967</v>
      </c>
      <c r="J88" s="283">
        <v>100.977</v>
      </c>
      <c r="K88" s="16"/>
      <c r="L88" s="17"/>
      <c r="M88" s="16"/>
      <c r="N88" s="47"/>
      <c r="O88" s="47"/>
      <c r="P88" s="324">
        <v>5982519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104.621</v>
      </c>
      <c r="J89" s="328">
        <v>104.63200000000001</v>
      </c>
      <c r="K89" s="16"/>
      <c r="L89" s="17"/>
      <c r="M89" s="16"/>
      <c r="N89" s="62"/>
      <c r="O89" s="62"/>
      <c r="P89" s="324">
        <v>21458613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100.943</v>
      </c>
      <c r="J90" s="332">
        <v>100.953</v>
      </c>
      <c r="K90" s="16"/>
      <c r="L90" s="17"/>
      <c r="M90" s="16"/>
      <c r="N90" s="47"/>
      <c r="O90" s="47"/>
      <c r="P90" s="324">
        <v>79850925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104.248</v>
      </c>
      <c r="J92" s="337">
        <v>104.26</v>
      </c>
      <c r="L92" s="215"/>
      <c r="M92" s="1"/>
      <c r="N92" s="338"/>
      <c r="O92" s="338"/>
      <c r="P92" s="339">
        <v>2206249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102.60299999999999</v>
      </c>
      <c r="J93" s="283">
        <v>102.61799999999999</v>
      </c>
      <c r="K93" s="16"/>
      <c r="L93" s="17"/>
      <c r="M93" s="16"/>
      <c r="N93" s="47"/>
      <c r="O93" s="47"/>
      <c r="P93" s="310">
        <v>6811004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104.32</v>
      </c>
      <c r="J94" s="348">
        <v>104.33499999999999</v>
      </c>
      <c r="K94" s="16"/>
      <c r="L94" s="17"/>
      <c r="M94" s="16"/>
      <c r="N94" s="47"/>
      <c r="O94" s="47"/>
      <c r="P94" s="310">
        <v>3162732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106.688</v>
      </c>
      <c r="J96" s="357">
        <v>106.854</v>
      </c>
      <c r="K96" s="16"/>
      <c r="L96" s="17"/>
      <c r="M96" s="16"/>
      <c r="N96" s="358"/>
      <c r="O96" s="359" t="s">
        <v>78</v>
      </c>
      <c r="P96" s="91">
        <v>9413775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57.87</v>
      </c>
      <c r="J98" s="293">
        <v>58.024000000000001</v>
      </c>
      <c r="K98" s="16"/>
      <c r="L98" s="16"/>
      <c r="M98" s="17"/>
      <c r="N98" s="16"/>
      <c r="O98" s="136"/>
      <c r="P98" s="54">
        <v>5332086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88.245999999999995</v>
      </c>
      <c r="J99" s="283">
        <v>87.855000000000004</v>
      </c>
      <c r="K99" s="16"/>
      <c r="L99" s="16"/>
      <c r="M99" s="17"/>
      <c r="N99" s="16"/>
      <c r="O99" s="374"/>
      <c r="P99" s="54">
        <v>2069700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17.765999999999998</v>
      </c>
      <c r="J100" s="283">
        <v>17.846</v>
      </c>
      <c r="K100" s="283"/>
      <c r="L100" s="283"/>
      <c r="M100" s="283"/>
      <c r="N100" s="376"/>
      <c r="O100" s="377"/>
      <c r="P100" s="378">
        <v>1026887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290.72500000000002</v>
      </c>
      <c r="J101" s="283">
        <v>291.37099999999998</v>
      </c>
      <c r="K101" s="16"/>
      <c r="L101" s="16"/>
      <c r="M101" s="17"/>
      <c r="N101" s="16"/>
      <c r="O101" s="53"/>
      <c r="P101" s="54">
        <v>14126007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2059.5830000000001</v>
      </c>
      <c r="J102" s="283">
        <v>2063.3670000000002</v>
      </c>
      <c r="K102" s="54"/>
      <c r="M102" s="17"/>
      <c r="N102" s="16"/>
      <c r="O102" s="53"/>
      <c r="P102" s="54">
        <v>2436836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71.394000000000005</v>
      </c>
      <c r="J103" s="283">
        <v>71.132000000000005</v>
      </c>
      <c r="K103" s="16"/>
      <c r="L103" s="16"/>
      <c r="M103" s="17"/>
      <c r="N103" s="16"/>
      <c r="O103" s="136"/>
      <c r="P103" s="54">
        <v>1217083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55.728000000000002</v>
      </c>
      <c r="J104" s="283">
        <v>55.76</v>
      </c>
      <c r="K104" s="16"/>
      <c r="L104" s="16"/>
      <c r="M104" s="17"/>
      <c r="N104" s="16"/>
      <c r="O104" s="136"/>
      <c r="P104" s="54">
        <v>1134607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105.208</v>
      </c>
      <c r="J105" s="332">
        <v>105.389</v>
      </c>
      <c r="K105" s="387"/>
      <c r="L105" s="387"/>
      <c r="M105" s="17"/>
      <c r="N105" s="387"/>
      <c r="O105" s="338"/>
      <c r="P105" s="378">
        <v>1017955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10.848000000000001</v>
      </c>
      <c r="J107" s="283">
        <v>10.88</v>
      </c>
      <c r="K107" s="16"/>
      <c r="L107" s="17"/>
      <c r="M107" s="16"/>
      <c r="N107" s="84"/>
      <c r="O107" s="136"/>
      <c r="P107" s="166">
        <v>431077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12.656000000000001</v>
      </c>
      <c r="J108" s="283">
        <v>12.683</v>
      </c>
      <c r="K108" s="16"/>
      <c r="L108" s="17"/>
      <c r="M108" s="16"/>
      <c r="N108" s="84"/>
      <c r="O108" s="136"/>
      <c r="P108" s="166">
        <v>1351511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13.917</v>
      </c>
      <c r="J109" s="283">
        <v>13.946</v>
      </c>
      <c r="K109" s="16"/>
      <c r="L109" s="17"/>
      <c r="M109" s="16"/>
      <c r="N109" s="84"/>
      <c r="O109" s="392"/>
      <c r="P109" s="166">
        <v>43810633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12.260999999999999</v>
      </c>
      <c r="J110" s="283">
        <v>12.297000000000001</v>
      </c>
      <c r="K110" s="16"/>
      <c r="L110" s="17"/>
      <c r="M110" s="16"/>
      <c r="N110" s="84"/>
      <c r="O110" s="136"/>
      <c r="P110" s="166">
        <v>16878977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147.46799999999999</v>
      </c>
      <c r="J111" s="394">
        <v>147.48099999999999</v>
      </c>
      <c r="K111" s="16"/>
      <c r="L111" s="395"/>
      <c r="M111" s="16"/>
      <c r="N111" s="84"/>
      <c r="O111" s="136"/>
      <c r="P111" s="396">
        <v>147482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8.0210000000000008</v>
      </c>
      <c r="J112" s="323">
        <v>7.9870000000000001</v>
      </c>
      <c r="K112" s="16"/>
      <c r="L112" s="17"/>
      <c r="M112" s="16"/>
      <c r="N112" s="84"/>
      <c r="O112" s="400"/>
      <c r="P112" s="166">
        <v>571961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102.678</v>
      </c>
      <c r="J113" s="283">
        <v>102.012</v>
      </c>
      <c r="K113" s="16"/>
      <c r="L113" s="17"/>
      <c r="M113" s="16"/>
      <c r="N113" s="84"/>
      <c r="O113" s="402"/>
      <c r="P113" s="166">
        <v>174645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80.8</v>
      </c>
      <c r="J114" s="283">
        <v>79.900999999999996</v>
      </c>
      <c r="K114" s="16"/>
      <c r="L114" s="16"/>
      <c r="M114" s="17"/>
      <c r="N114" s="16"/>
      <c r="O114" s="136"/>
      <c r="P114" s="166">
        <v>393193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83.028999999999996</v>
      </c>
      <c r="J115" s="323">
        <v>81.99</v>
      </c>
      <c r="K115" s="16"/>
      <c r="L115" s="16"/>
      <c r="M115" s="17"/>
      <c r="N115" s="16"/>
      <c r="O115" s="53"/>
      <c r="P115" s="166">
        <v>141679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97.034999999999997</v>
      </c>
      <c r="J116" s="323">
        <v>97.072000000000003</v>
      </c>
      <c r="K116" s="410"/>
      <c r="L116" s="411"/>
      <c r="M116" s="410"/>
      <c r="N116" s="412"/>
      <c r="O116" s="402"/>
      <c r="P116" s="166">
        <v>1978809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85.581000000000003</v>
      </c>
      <c r="J117" s="283">
        <v>85.718000000000004</v>
      </c>
      <c r="K117" s="16"/>
      <c r="L117" s="16"/>
      <c r="M117" s="17"/>
      <c r="N117" s="16"/>
      <c r="O117" s="136"/>
      <c r="P117" s="166">
        <v>4854402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88.418999999999997</v>
      </c>
      <c r="J118" s="323">
        <v>88.338999999999999</v>
      </c>
      <c r="K118" s="16"/>
      <c r="L118" s="16"/>
      <c r="M118" s="17"/>
      <c r="N118" s="16"/>
      <c r="O118" s="53"/>
      <c r="P118" s="166">
        <v>335689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8.9659999999999993</v>
      </c>
      <c r="J119" s="323">
        <v>8.9380000000000006</v>
      </c>
      <c r="K119" s="410"/>
      <c r="L119" s="411"/>
      <c r="M119" s="410"/>
      <c r="N119" s="412"/>
      <c r="O119" s="402"/>
      <c r="P119" s="166">
        <v>607298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88.673000000000002</v>
      </c>
      <c r="J120" s="283">
        <v>88.653999999999996</v>
      </c>
      <c r="K120" s="417"/>
      <c r="L120" s="418"/>
      <c r="M120" s="419"/>
      <c r="N120" s="418"/>
      <c r="O120" s="420"/>
      <c r="P120" s="421">
        <v>2144551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136.154</v>
      </c>
      <c r="J121" s="427">
        <v>136.22499999999999</v>
      </c>
      <c r="K121" s="417"/>
      <c r="L121" s="418"/>
      <c r="M121" s="419"/>
      <c r="N121" s="418"/>
      <c r="O121" s="420"/>
      <c r="P121" s="421">
        <v>65128729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8" t="s">
        <v>90</v>
      </c>
      <c r="M123" s="215">
        <f>+(J123-I123)/I123</f>
        <v>8.3944182005756679E-3</v>
      </c>
      <c r="O123" s="432" t="s">
        <v>90</v>
      </c>
      <c r="P123" s="166">
        <v>314976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109.295</v>
      </c>
      <c r="J124" s="323">
        <v>109.791</v>
      </c>
      <c r="K124" s="214" t="s">
        <v>78</v>
      </c>
      <c r="M124" s="215" t="e">
        <f>+(#REF!-I124)/I124</f>
        <v>#REF!</v>
      </c>
      <c r="O124" s="437" t="s">
        <v>78</v>
      </c>
      <c r="P124" s="438">
        <v>735715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108.19499999999999</v>
      </c>
      <c r="J125" s="323">
        <v>109.922</v>
      </c>
      <c r="K125" s="214" t="s">
        <v>78</v>
      </c>
      <c r="M125" s="215">
        <f t="shared" ref="M125:M130" si="12">+(J125-I125)/I125</f>
        <v>1.5961920606312713E-2</v>
      </c>
      <c r="O125" s="437" t="s">
        <v>78</v>
      </c>
      <c r="P125" s="54">
        <v>347356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166.495</v>
      </c>
      <c r="J126" s="442">
        <v>167.422</v>
      </c>
      <c r="K126" s="218" t="s">
        <v>80</v>
      </c>
      <c r="M126" s="215">
        <f t="shared" si="12"/>
        <v>5.5677347668097689E-3</v>
      </c>
      <c r="O126" s="443" t="s">
        <v>80</v>
      </c>
      <c r="P126" s="396">
        <v>2117720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164.744</v>
      </c>
      <c r="J127" s="431">
        <v>165.40199999999999</v>
      </c>
      <c r="K127" s="84" t="s">
        <v>80</v>
      </c>
      <c r="L127" s="16"/>
      <c r="M127" s="17">
        <f t="shared" si="12"/>
        <v>3.9940756567764957E-3</v>
      </c>
      <c r="N127" s="16"/>
      <c r="O127" s="443" t="s">
        <v>80</v>
      </c>
      <c r="P127" s="166">
        <v>2465806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152.22300000000001</v>
      </c>
      <c r="J128" s="431">
        <v>154.345</v>
      </c>
      <c r="K128" s="84" t="s">
        <v>80</v>
      </c>
      <c r="L128" s="16"/>
      <c r="M128" s="17">
        <f t="shared" si="12"/>
        <v>1.3940074758742014E-2</v>
      </c>
      <c r="N128" s="16"/>
      <c r="O128" s="444" t="s">
        <v>80</v>
      </c>
      <c r="P128" s="166">
        <v>6461511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19.311</v>
      </c>
      <c r="J129" s="431">
        <v>19.72</v>
      </c>
      <c r="K129" s="218" t="s">
        <v>80</v>
      </c>
      <c r="M129" s="215">
        <f t="shared" si="12"/>
        <v>2.1179638547977782E-2</v>
      </c>
      <c r="O129" s="443" t="s">
        <v>80</v>
      </c>
      <c r="P129" s="166">
        <v>2447977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122.611</v>
      </c>
      <c r="J130" s="431">
        <v>126.483</v>
      </c>
      <c r="K130" s="218" t="s">
        <v>80</v>
      </c>
      <c r="M130" s="215">
        <f t="shared" si="12"/>
        <v>3.1579548327637812E-2</v>
      </c>
      <c r="O130" s="443" t="s">
        <v>80</v>
      </c>
      <c r="P130" s="166">
        <v>706533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132.60300000000001</v>
      </c>
      <c r="J131" s="446">
        <v>133.33199999999999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444098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5238.0140000000001</v>
      </c>
      <c r="J134" s="323">
        <v>5047.1480000000001</v>
      </c>
      <c r="K134" s="218"/>
      <c r="M134" s="243">
        <f t="shared" si="13"/>
        <v>-3.6438619675319688E-2</v>
      </c>
      <c r="O134" s="443" t="s">
        <v>80</v>
      </c>
      <c r="P134" s="233">
        <v>30287937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4929.5540000000001</v>
      </c>
      <c r="J135" s="460">
        <v>4910.5309999999999</v>
      </c>
      <c r="K135" s="461"/>
      <c r="L135" s="462"/>
      <c r="M135" s="463">
        <f t="shared" si="13"/>
        <v>-3.8589697972676914E-3</v>
      </c>
      <c r="N135" s="462"/>
      <c r="O135" s="464" t="s">
        <v>185</v>
      </c>
      <c r="P135" s="465">
        <v>4714110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83.492000000000004</v>
      </c>
      <c r="J136" s="431">
        <v>81.792000000000002</v>
      </c>
      <c r="K136" s="469"/>
      <c r="L136" s="470"/>
      <c r="M136" s="471">
        <f t="shared" si="13"/>
        <v>-2.0361232213864836E-2</v>
      </c>
      <c r="N136" s="470"/>
      <c r="O136" s="432" t="s">
        <v>90</v>
      </c>
      <c r="P136" s="472">
        <v>1135845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4544.75</v>
      </c>
      <c r="J137" s="505">
        <v>4290.6779999999999</v>
      </c>
      <c r="K137" s="461"/>
      <c r="L137" s="462"/>
      <c r="M137" s="463">
        <f>+(J137-I137)/I137</f>
        <v>-5.5904505198305761E-2</v>
      </c>
      <c r="N137" s="462"/>
      <c r="O137" s="464" t="s">
        <v>185</v>
      </c>
      <c r="P137" s="476">
        <v>12361444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9.2620000000000005</v>
      </c>
      <c r="J138" s="431">
        <v>9.36</v>
      </c>
      <c r="K138" s="469"/>
      <c r="L138" s="470"/>
      <c r="M138" s="471">
        <f>+(J138-I138)/I138</f>
        <v>1.0580868063053226E-2</v>
      </c>
      <c r="N138" s="470"/>
      <c r="O138" s="464" t="s">
        <v>185</v>
      </c>
      <c r="P138" s="476">
        <v>2382336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163.703</v>
      </c>
      <c r="J139" s="25">
        <v>154.78299999999999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29043509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117.205</v>
      </c>
      <c r="J141" s="482">
        <v>117.14400000000001</v>
      </c>
      <c r="K141" s="285"/>
      <c r="L141" s="8"/>
      <c r="M141" s="483"/>
      <c r="N141" s="8"/>
      <c r="O141" s="484"/>
      <c r="P141" s="305">
        <v>3859690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9810.6080000000002</v>
      </c>
      <c r="J143" s="482">
        <v>9866.3739999999998</v>
      </c>
      <c r="K143" s="218" t="s">
        <v>80</v>
      </c>
      <c r="M143" s="215">
        <f>+(J143-I143)/I143</f>
        <v>5.6842552469734417E-3</v>
      </c>
      <c r="O143" s="443" t="s">
        <v>80</v>
      </c>
      <c r="P143" s="476">
        <v>11073512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A73" zoomScale="105" zoomScaleNormal="105" zoomScaleSheetLayoutView="100" workbookViewId="0">
      <selection activeCell="C82" sqref="C82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193.21299999999999</v>
      </c>
      <c r="J6" s="15">
        <v>193.29900000000001</v>
      </c>
      <c r="K6" s="16"/>
      <c r="L6" s="16"/>
      <c r="M6" s="17"/>
      <c r="N6" s="16"/>
      <c r="O6" s="1"/>
      <c r="P6" s="18">
        <v>525237741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131.98400000000001</v>
      </c>
      <c r="J7" s="25">
        <v>132.042</v>
      </c>
      <c r="K7" s="16"/>
      <c r="L7" s="16"/>
      <c r="M7" s="17"/>
      <c r="N7" s="16"/>
      <c r="O7" s="1"/>
      <c r="P7" s="26">
        <v>255531681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110.98699999999999</v>
      </c>
      <c r="J8" s="25">
        <v>111.029</v>
      </c>
      <c r="K8" s="16"/>
      <c r="L8" s="16"/>
      <c r="M8" s="17"/>
      <c r="N8" s="16"/>
      <c r="O8" s="1"/>
      <c r="P8" s="18">
        <v>57682843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117.67100000000001</v>
      </c>
      <c r="J9" s="25">
        <v>117.729</v>
      </c>
      <c r="K9" s="16"/>
      <c r="L9" s="16"/>
      <c r="M9" s="17"/>
      <c r="N9" s="16"/>
      <c r="P9" s="18">
        <v>82482653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115.497</v>
      </c>
      <c r="J10" s="25">
        <v>115.54600000000001</v>
      </c>
      <c r="K10" s="16"/>
      <c r="L10" s="16"/>
      <c r="M10" s="17"/>
      <c r="N10" s="16"/>
      <c r="O10" s="40"/>
      <c r="P10" s="41">
        <v>14393471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112.40300000000001</v>
      </c>
      <c r="J11" s="44">
        <v>112.471</v>
      </c>
      <c r="K11" s="16"/>
      <c r="L11" s="16"/>
      <c r="M11" s="17"/>
      <c r="N11" s="16"/>
      <c r="O11" s="40"/>
      <c r="P11" s="41">
        <v>93238110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111.651</v>
      </c>
      <c r="J12" s="25">
        <v>111.69199999999999</v>
      </c>
      <c r="K12" s="16"/>
      <c r="L12" s="17"/>
      <c r="M12" s="16"/>
      <c r="N12" s="47"/>
      <c r="O12" s="47"/>
      <c r="P12" s="48">
        <v>3454425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45.715000000000003</v>
      </c>
      <c r="J13" s="52">
        <v>45.726999999999997</v>
      </c>
      <c r="K13" s="16"/>
      <c r="L13" s="16"/>
      <c r="M13" s="17"/>
      <c r="N13" s="16"/>
      <c r="O13" s="53"/>
      <c r="P13" s="54">
        <v>33833541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32.146000000000001</v>
      </c>
      <c r="J14" s="52">
        <v>32.161000000000001</v>
      </c>
      <c r="K14" s="16"/>
      <c r="L14" s="16"/>
      <c r="M14" s="17"/>
      <c r="N14" s="16"/>
      <c r="O14" s="53"/>
      <c r="P14" s="54">
        <v>4844238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108.71899999999999</v>
      </c>
      <c r="J15" s="52">
        <v>108.77</v>
      </c>
      <c r="K15" s="16"/>
      <c r="L15" s="17"/>
      <c r="M15" s="16"/>
      <c r="N15" s="62"/>
      <c r="O15" s="63"/>
      <c r="P15" s="64">
        <v>71063489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17.062000000000001</v>
      </c>
      <c r="J17" s="73">
        <v>17.067</v>
      </c>
      <c r="K17" s="16"/>
      <c r="L17" s="16"/>
      <c r="M17" s="17"/>
      <c r="N17" s="16"/>
      <c r="O17" s="1"/>
      <c r="P17" s="64">
        <v>78392840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123.432</v>
      </c>
      <c r="J18" s="52">
        <v>123.47</v>
      </c>
      <c r="K18" s="16"/>
      <c r="L18" s="16"/>
      <c r="M18" s="17"/>
      <c r="N18" s="16"/>
      <c r="O18" s="16"/>
      <c r="P18" s="80">
        <v>1683766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4959006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114.846</v>
      </c>
      <c r="J20" s="90">
        <v>114.904</v>
      </c>
      <c r="K20" s="16"/>
      <c r="L20" s="16"/>
      <c r="M20" s="17"/>
      <c r="N20" s="16"/>
      <c r="O20" s="1"/>
      <c r="P20" s="91">
        <v>15946630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11.268000000000001</v>
      </c>
      <c r="J21" s="98">
        <v>11.269</v>
      </c>
      <c r="K21" s="99"/>
      <c r="L21" s="100"/>
      <c r="M21" s="99"/>
      <c r="N21" s="101"/>
      <c r="O21" s="102"/>
      <c r="P21" s="103">
        <v>4769474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161.50800000000001</v>
      </c>
      <c r="J22" s="52">
        <v>161.59200000000001</v>
      </c>
      <c r="P22" s="91">
        <v>66422379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11.291</v>
      </c>
      <c r="J23" s="115">
        <v>11.292999999999999</v>
      </c>
      <c r="K23" s="16"/>
      <c r="L23" s="16"/>
      <c r="M23" s="17"/>
      <c r="N23" s="16"/>
      <c r="O23" s="16"/>
      <c r="P23" s="80">
        <v>2683276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1.7849999999999999</v>
      </c>
      <c r="J25" s="121">
        <v>1.7869999999999999</v>
      </c>
      <c r="K25" s="84" t="s">
        <v>48</v>
      </c>
      <c r="L25" s="16"/>
      <c r="M25" s="17">
        <f>+(J25-I25)/I25</f>
        <v>1.1204481792717097E-3</v>
      </c>
      <c r="N25" s="16"/>
      <c r="O25" s="122" t="s">
        <v>49</v>
      </c>
      <c r="P25" s="123">
        <v>4228825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61.921999999999997</v>
      </c>
      <c r="J27" s="98">
        <v>61.942</v>
      </c>
      <c r="K27" s="16"/>
      <c r="L27" s="16"/>
      <c r="M27" s="130"/>
      <c r="N27" s="16"/>
      <c r="O27" s="16"/>
      <c r="P27" s="18">
        <v>1472786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128.55600000000001</v>
      </c>
      <c r="J28" s="52">
        <v>128.61500000000001</v>
      </c>
      <c r="K28" s="16"/>
      <c r="L28" s="16"/>
      <c r="M28" s="17"/>
      <c r="N28" s="16"/>
      <c r="O28" s="136"/>
      <c r="P28" s="54">
        <v>6085171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104.238</v>
      </c>
      <c r="J29" s="142">
        <v>104.276</v>
      </c>
      <c r="K29" s="16"/>
      <c r="L29" s="16"/>
      <c r="M29" s="17"/>
      <c r="N29" s="16"/>
      <c r="O29" s="136"/>
      <c r="P29" s="54">
        <v>622216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102.369</v>
      </c>
      <c r="J30" s="148">
        <v>102.428</v>
      </c>
      <c r="K30" s="16"/>
      <c r="L30" s="16"/>
      <c r="M30" s="149"/>
      <c r="N30" s="16"/>
      <c r="O30" s="150"/>
      <c r="P30" s="64">
        <v>50568609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128.77099999999999</v>
      </c>
      <c r="J32" s="73">
        <v>129.21299999999999</v>
      </c>
      <c r="K32" s="16"/>
      <c r="L32" s="16"/>
      <c r="M32" s="17"/>
      <c r="N32" s="16"/>
      <c r="O32" s="53"/>
      <c r="P32" s="159">
        <v>1052571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494.88299999999998</v>
      </c>
      <c r="J33" s="52">
        <v>496.13299999999998</v>
      </c>
      <c r="K33" s="16"/>
      <c r="L33" s="16"/>
      <c r="M33" s="17"/>
      <c r="N33" s="16"/>
      <c r="O33" s="165"/>
      <c r="P33" s="166">
        <v>994251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116.313</v>
      </c>
      <c r="J34" s="52">
        <v>116.422</v>
      </c>
      <c r="K34" s="16"/>
      <c r="L34" s="16"/>
      <c r="M34" s="17"/>
      <c r="N34" s="16"/>
      <c r="O34" s="170"/>
      <c r="P34" s="166">
        <v>509112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120.274</v>
      </c>
      <c r="J35" s="25">
        <v>120.301</v>
      </c>
      <c r="K35" s="16"/>
      <c r="L35" s="16"/>
      <c r="M35" s="17"/>
      <c r="N35" s="16"/>
      <c r="P35" s="166">
        <v>196572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125.004</v>
      </c>
      <c r="J36" s="25">
        <v>125.044</v>
      </c>
      <c r="K36" s="16"/>
      <c r="L36" s="16"/>
      <c r="M36" s="17"/>
      <c r="N36" s="16"/>
      <c r="O36" s="170"/>
      <c r="P36" s="166">
        <v>128670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106.998</v>
      </c>
      <c r="J37" s="25">
        <v>107.032</v>
      </c>
      <c r="K37" s="16"/>
      <c r="L37" s="16"/>
      <c r="M37" s="17"/>
      <c r="N37" s="16"/>
      <c r="O37" s="170"/>
      <c r="P37" s="166">
        <v>121802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99.049000000000007</v>
      </c>
      <c r="J38" s="25">
        <v>99.475999999999999</v>
      </c>
      <c r="K38" s="16"/>
      <c r="L38" s="16"/>
      <c r="M38" s="17"/>
      <c r="N38" s="16"/>
      <c r="O38" s="136"/>
      <c r="P38" s="166">
        <v>133000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169.952</v>
      </c>
      <c r="J39" s="25">
        <v>170.26</v>
      </c>
      <c r="K39" s="16"/>
      <c r="L39" s="16"/>
      <c r="M39" s="17"/>
      <c r="N39" s="16"/>
      <c r="O39" s="136"/>
      <c r="P39" s="166">
        <v>540916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89.83</v>
      </c>
      <c r="J40" s="25">
        <v>89.364000000000004</v>
      </c>
      <c r="K40" s="16"/>
      <c r="L40" s="17"/>
      <c r="M40" s="16"/>
      <c r="N40" s="183"/>
      <c r="O40" s="183"/>
      <c r="P40" s="184">
        <v>934118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118.014</v>
      </c>
      <c r="J41" s="52">
        <v>118.14100000000001</v>
      </c>
      <c r="K41" s="16"/>
      <c r="L41" s="17"/>
      <c r="M41" s="16"/>
      <c r="N41" s="62"/>
      <c r="O41" s="62"/>
      <c r="P41" s="187">
        <v>37837480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154.78899999999999</v>
      </c>
      <c r="J42" s="25">
        <v>154.87100000000001</v>
      </c>
      <c r="K42" s="16"/>
      <c r="L42" s="16"/>
      <c r="M42" s="17"/>
      <c r="N42" s="16"/>
      <c r="O42" s="189"/>
      <c r="P42" s="166">
        <v>621656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138.83199999999999</v>
      </c>
      <c r="J43" s="25">
        <v>139.398</v>
      </c>
      <c r="K43" s="16"/>
      <c r="L43" s="16"/>
      <c r="M43" s="17"/>
      <c r="N43" s="16"/>
      <c r="O43" s="189"/>
      <c r="P43" s="166">
        <v>559546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91.76</v>
      </c>
      <c r="J44" s="25">
        <v>91.406000000000006</v>
      </c>
      <c r="K44" s="16"/>
      <c r="L44" s="16"/>
      <c r="M44" s="17"/>
      <c r="N44" s="16"/>
      <c r="O44" s="198"/>
      <c r="P44" s="199">
        <v>89395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20.524999999999999</v>
      </c>
      <c r="J45" s="205">
        <v>20.573</v>
      </c>
      <c r="K45" s="16"/>
      <c r="L45" s="16"/>
      <c r="M45" s="17"/>
      <c r="N45" s="16"/>
      <c r="O45" s="198"/>
      <c r="P45" s="166">
        <v>40650584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2083.54</v>
      </c>
      <c r="J47" s="213">
        <v>2094.7649999999999</v>
      </c>
      <c r="K47" s="214" t="s">
        <v>78</v>
      </c>
      <c r="M47" s="215">
        <f t="shared" ref="M47" si="3">+(J47-I47)/I47</f>
        <v>5.3874655634160657E-3</v>
      </c>
      <c r="O47" s="216" t="s">
        <v>78</v>
      </c>
      <c r="P47" s="91">
        <v>9378263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120.116</v>
      </c>
      <c r="J48" s="25">
        <v>121.85299999999999</v>
      </c>
      <c r="K48" s="218" t="s">
        <v>80</v>
      </c>
      <c r="M48" s="215" t="e">
        <f>+(#REF!-#REF!)/#REF!</f>
        <v>#REF!</v>
      </c>
      <c r="O48" s="219" t="s">
        <v>80</v>
      </c>
      <c r="P48" s="220">
        <v>60926310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180.44499999999999</v>
      </c>
      <c r="J49" s="25">
        <v>182.565</v>
      </c>
      <c r="K49" s="218" t="s">
        <v>80</v>
      </c>
      <c r="M49" s="215" t="e">
        <f>+(#REF!-#REF!)/#REF!</f>
        <v>#REF!</v>
      </c>
      <c r="O49" s="219" t="s">
        <v>80</v>
      </c>
      <c r="P49" s="220">
        <v>1488632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16.059999999999999</v>
      </c>
      <c r="J50" s="283">
        <v>16.420999999999999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4674929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2.657</v>
      </c>
      <c r="J51" s="98">
        <v>2.6970000000000001</v>
      </c>
      <c r="K51" s="218"/>
      <c r="M51" s="215">
        <f t="shared" ref="M51:M52" si="5">+(J51-I51)/I51</f>
        <v>1.5054572826496061E-2</v>
      </c>
      <c r="O51" s="222" t="s">
        <v>48</v>
      </c>
      <c r="P51" s="220">
        <v>9957499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2.3959999999999999</v>
      </c>
      <c r="J52" s="25">
        <v>2.4239999999999999</v>
      </c>
      <c r="K52" s="223" t="s">
        <v>48</v>
      </c>
      <c r="M52" s="215">
        <f t="shared" si="5"/>
        <v>1.1686143572621046E-2</v>
      </c>
      <c r="O52" s="224" t="s">
        <v>48</v>
      </c>
      <c r="P52" s="225">
        <v>9047722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65.265000000000001</v>
      </c>
      <c r="J53" s="231">
        <v>65.965999999999994</v>
      </c>
      <c r="K53" s="218" t="s">
        <v>80</v>
      </c>
      <c r="M53" s="215">
        <f>+(J53-I53)/I53</f>
        <v>1.0740825863786002E-2</v>
      </c>
      <c r="O53" s="232" t="s">
        <v>88</v>
      </c>
      <c r="P53" s="233">
        <v>65966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1.0609999999999999</v>
      </c>
      <c r="J54" s="237">
        <v>1.0960000000000001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2070362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1.2509999999999999</v>
      </c>
      <c r="J55" s="237">
        <v>1.252</v>
      </c>
      <c r="K55" s="238"/>
      <c r="M55" s="243">
        <f t="shared" ref="M55:M62" si="6">+(J55-I55)/I55</f>
        <v>7.9936051159081695E-4</v>
      </c>
      <c r="O55" s="239" t="s">
        <v>90</v>
      </c>
      <c r="P55" s="225">
        <v>774735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1.131</v>
      </c>
      <c r="J56" s="242">
        <v>1.1459999999999999</v>
      </c>
      <c r="K56" s="238"/>
      <c r="M56" s="243">
        <f t="shared" si="6"/>
        <v>1.3262599469495935E-2</v>
      </c>
      <c r="O56" s="239" t="s">
        <v>90</v>
      </c>
      <c r="P56" s="54">
        <v>684131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1.075</v>
      </c>
      <c r="J57" s="52">
        <v>1.0980000000000001</v>
      </c>
      <c r="K57" s="238"/>
      <c r="M57" s="243">
        <f t="shared" si="6"/>
        <v>2.1395348837209425E-2</v>
      </c>
      <c r="O57" s="239" t="s">
        <v>90</v>
      </c>
      <c r="P57" s="54">
        <v>653244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106.49299999999999</v>
      </c>
      <c r="J58" s="251">
        <v>107.023</v>
      </c>
      <c r="K58" s="238"/>
      <c r="M58" s="243">
        <f t="shared" si="6"/>
        <v>4.9768529386908173E-3</v>
      </c>
      <c r="O58" s="252" t="s">
        <v>80</v>
      </c>
      <c r="P58" s="225">
        <v>15479645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129.315</v>
      </c>
      <c r="J59" s="258">
        <v>128.59399999999999</v>
      </c>
      <c r="K59" s="238"/>
      <c r="M59" s="243">
        <f t="shared" si="6"/>
        <v>-5.5755326141592515E-3</v>
      </c>
      <c r="O59" s="252" t="s">
        <v>80</v>
      </c>
      <c r="P59" s="225">
        <v>101332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1071.241</v>
      </c>
      <c r="J60" s="25">
        <v>1088.96</v>
      </c>
      <c r="K60" s="238"/>
      <c r="M60" s="243" t="e">
        <f>+(I60-#REF!)/#REF!</f>
        <v>#REF!</v>
      </c>
      <c r="O60" s="216" t="s">
        <v>78</v>
      </c>
      <c r="P60" s="225">
        <v>5444800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10.895</v>
      </c>
      <c r="J61" s="258">
        <v>10.28</v>
      </c>
      <c r="K61" s="238"/>
      <c r="M61" s="243">
        <f t="shared" si="6"/>
        <v>-5.6447911886186343E-2</v>
      </c>
      <c r="O61" s="252" t="s">
        <v>80</v>
      </c>
      <c r="P61" s="262">
        <v>5788415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9.2620000000000005</v>
      </c>
      <c r="J62" s="269">
        <v>9.4550000000000001</v>
      </c>
      <c r="K62" s="270"/>
      <c r="L62" s="271"/>
      <c r="M62" s="272">
        <f t="shared" si="6"/>
        <v>2.0837832001727445E-2</v>
      </c>
      <c r="N62" s="271"/>
      <c r="O62" s="273" t="s">
        <v>80</v>
      </c>
      <c r="P62" s="262">
        <v>24716387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82.893000000000001</v>
      </c>
      <c r="J64" s="283">
        <v>82.915999999999997</v>
      </c>
      <c r="K64" s="16"/>
      <c r="L64" s="16"/>
      <c r="M64" s="17"/>
      <c r="N64" s="16"/>
      <c r="O64" s="136"/>
      <c r="P64" s="284">
        <v>1271022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106.666</v>
      </c>
      <c r="J70" s="293">
        <v>106.699</v>
      </c>
      <c r="K70" s="16"/>
      <c r="L70" s="17"/>
      <c r="M70" s="16"/>
      <c r="N70" s="294"/>
      <c r="O70" s="294"/>
      <c r="P70" s="225">
        <v>75452526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98.671999999999997</v>
      </c>
      <c r="J71" s="283">
        <v>98.7</v>
      </c>
      <c r="K71" s="16"/>
      <c r="L71" s="17"/>
      <c r="M71" s="16"/>
      <c r="N71" s="299"/>
      <c r="O71" s="299"/>
      <c r="P71" s="48">
        <v>80803002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104.747</v>
      </c>
      <c r="J72" s="283">
        <v>104.789</v>
      </c>
      <c r="K72" s="16"/>
      <c r="L72" s="17"/>
      <c r="M72" s="16"/>
      <c r="N72" s="299"/>
      <c r="O72" s="299"/>
      <c r="P72" s="48">
        <v>42647087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101.88</v>
      </c>
      <c r="J73" s="283">
        <v>101.92400000000001</v>
      </c>
      <c r="K73" s="16"/>
      <c r="L73" s="17"/>
      <c r="M73" s="16"/>
      <c r="N73" s="303"/>
      <c r="O73" s="303"/>
      <c r="P73" s="48">
        <v>99042480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103.206</v>
      </c>
      <c r="J74" s="283">
        <v>103.261</v>
      </c>
      <c r="K74" s="16"/>
      <c r="L74" s="17"/>
      <c r="M74" s="16"/>
      <c r="N74" s="62"/>
      <c r="O74" s="62"/>
      <c r="P74" s="48">
        <v>87828689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106.411</v>
      </c>
      <c r="J75" s="283">
        <v>106.458</v>
      </c>
      <c r="K75" s="16"/>
      <c r="L75" s="17"/>
      <c r="M75" s="16"/>
      <c r="N75" s="47"/>
      <c r="O75" s="47"/>
      <c r="P75" s="48">
        <v>57704621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103.246</v>
      </c>
      <c r="J76" s="283">
        <v>103.291</v>
      </c>
      <c r="K76" s="16"/>
      <c r="L76" s="17"/>
      <c r="M76" s="16"/>
      <c r="N76" s="62"/>
      <c r="O76" s="62"/>
      <c r="P76" s="48">
        <v>230875409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100.654</v>
      </c>
      <c r="J77" s="283">
        <v>100.693</v>
      </c>
      <c r="K77" s="16"/>
      <c r="L77" s="17"/>
      <c r="M77" s="16"/>
      <c r="N77" s="294"/>
      <c r="O77" s="294"/>
      <c r="P77" s="305">
        <v>151889313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101.771</v>
      </c>
      <c r="J78" s="283">
        <v>101.792</v>
      </c>
      <c r="K78" s="16"/>
      <c r="L78" s="17"/>
      <c r="M78" s="16"/>
      <c r="N78" s="294"/>
      <c r="O78" s="294"/>
      <c r="P78" s="305">
        <v>2297641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104.06100000000001</v>
      </c>
      <c r="J79" s="283">
        <v>104.10599999999999</v>
      </c>
      <c r="K79" s="16"/>
      <c r="L79" s="17"/>
      <c r="M79" s="16"/>
      <c r="N79" s="40"/>
      <c r="O79" s="40"/>
      <c r="P79" s="41">
        <v>21067320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105.776</v>
      </c>
      <c r="J80" s="283">
        <v>105.827</v>
      </c>
      <c r="K80" s="16"/>
      <c r="L80" s="17"/>
      <c r="M80" s="16"/>
      <c r="N80" s="47"/>
      <c r="O80" s="47"/>
      <c r="P80" s="262">
        <v>51122416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103.402</v>
      </c>
      <c r="J81" s="283">
        <v>103.432</v>
      </c>
      <c r="K81" s="8"/>
      <c r="L81" s="306"/>
      <c r="M81" s="8"/>
      <c r="N81" s="307"/>
      <c r="O81" s="307"/>
      <c r="P81" s="305">
        <v>98644273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102.705</v>
      </c>
      <c r="J82" s="283">
        <v>102.74299999999999</v>
      </c>
      <c r="K82" s="16"/>
      <c r="L82" s="17"/>
      <c r="M82" s="16"/>
      <c r="N82" s="62"/>
      <c r="O82" s="62"/>
      <c r="P82" s="310">
        <v>14191223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107.349</v>
      </c>
      <c r="J83" s="283">
        <v>107.395</v>
      </c>
      <c r="K83" s="16"/>
      <c r="L83" s="17"/>
      <c r="M83" s="16"/>
      <c r="N83" s="183"/>
      <c r="O83" s="183"/>
      <c r="P83" s="310">
        <v>489735304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102.40300000000001</v>
      </c>
      <c r="J84" s="283">
        <v>102.423</v>
      </c>
      <c r="K84" s="16"/>
      <c r="L84" s="17"/>
      <c r="M84" s="16"/>
      <c r="N84" s="47"/>
      <c r="O84" s="47"/>
      <c r="P84" s="310">
        <v>6731523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101.331</v>
      </c>
      <c r="J85" s="283">
        <v>101.378</v>
      </c>
      <c r="K85" s="16"/>
      <c r="L85" s="17"/>
      <c r="M85" s="16"/>
      <c r="N85" s="183"/>
      <c r="O85" s="183"/>
      <c r="P85" s="321">
        <v>91135854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104.58199999999999</v>
      </c>
      <c r="J86" s="323">
        <v>104.617</v>
      </c>
      <c r="K86" s="16"/>
      <c r="L86" s="17"/>
      <c r="M86" s="16"/>
      <c r="N86" s="62"/>
      <c r="O86" s="183"/>
      <c r="P86" s="310">
        <v>2308158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101.489</v>
      </c>
      <c r="J87" s="283">
        <v>101.535</v>
      </c>
      <c r="K87" s="16"/>
      <c r="L87" s="17"/>
      <c r="M87" s="16"/>
      <c r="N87" s="47"/>
      <c r="O87" s="47"/>
      <c r="P87" s="324">
        <v>237871377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100.977</v>
      </c>
      <c r="J88" s="283">
        <v>101.04300000000001</v>
      </c>
      <c r="K88" s="16"/>
      <c r="L88" s="17"/>
      <c r="M88" s="16"/>
      <c r="N88" s="47"/>
      <c r="O88" s="47"/>
      <c r="P88" s="324">
        <v>5988355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104.63200000000001</v>
      </c>
      <c r="J89" s="328">
        <v>104.66800000000001</v>
      </c>
      <c r="K89" s="16"/>
      <c r="L89" s="17"/>
      <c r="M89" s="16"/>
      <c r="N89" s="62"/>
      <c r="O89" s="62"/>
      <c r="P89" s="324">
        <v>21775792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100.953</v>
      </c>
      <c r="J90" s="332">
        <v>100.986</v>
      </c>
      <c r="K90" s="16"/>
      <c r="L90" s="17"/>
      <c r="M90" s="16"/>
      <c r="N90" s="47"/>
      <c r="O90" s="47"/>
      <c r="P90" s="324">
        <v>79932433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104.26</v>
      </c>
      <c r="J92" s="337">
        <v>104.29300000000001</v>
      </c>
      <c r="L92" s="215"/>
      <c r="M92" s="1"/>
      <c r="N92" s="338"/>
      <c r="O92" s="338"/>
      <c r="P92" s="339">
        <v>2206964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102.61799999999999</v>
      </c>
      <c r="J93" s="283">
        <v>102.66</v>
      </c>
      <c r="K93" s="16"/>
      <c r="L93" s="17"/>
      <c r="M93" s="16"/>
      <c r="N93" s="47"/>
      <c r="O93" s="47"/>
      <c r="P93" s="310">
        <v>6813801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104.33499999999999</v>
      </c>
      <c r="J94" s="348">
        <v>104.376</v>
      </c>
      <c r="K94" s="16"/>
      <c r="L94" s="17"/>
      <c r="M94" s="16"/>
      <c r="N94" s="47"/>
      <c r="O94" s="47"/>
      <c r="P94" s="310">
        <v>3163958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106.688</v>
      </c>
      <c r="J96" s="357">
        <v>106.854</v>
      </c>
      <c r="K96" s="16"/>
      <c r="L96" s="17"/>
      <c r="M96" s="16"/>
      <c r="N96" s="358"/>
      <c r="O96" s="359" t="s">
        <v>78</v>
      </c>
      <c r="P96" s="91">
        <v>9413775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58.024000000000001</v>
      </c>
      <c r="J98" s="293">
        <v>58</v>
      </c>
      <c r="K98" s="16"/>
      <c r="L98" s="16"/>
      <c r="M98" s="17"/>
      <c r="N98" s="16"/>
      <c r="O98" s="136"/>
      <c r="P98" s="54">
        <v>5329891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87.855000000000004</v>
      </c>
      <c r="J99" s="283">
        <v>87.941999999999993</v>
      </c>
      <c r="K99" s="16"/>
      <c r="L99" s="16"/>
      <c r="M99" s="17"/>
      <c r="N99" s="16"/>
      <c r="O99" s="374"/>
      <c r="P99" s="54">
        <v>2071745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17.846</v>
      </c>
      <c r="J100" s="283">
        <v>17.917000000000002</v>
      </c>
      <c r="K100" s="283"/>
      <c r="L100" s="283"/>
      <c r="M100" s="283"/>
      <c r="N100" s="376"/>
      <c r="O100" s="377"/>
      <c r="P100" s="378">
        <v>1030927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291.37099999999998</v>
      </c>
      <c r="J101" s="283">
        <v>292.35000000000002</v>
      </c>
      <c r="K101" s="16"/>
      <c r="L101" s="16"/>
      <c r="M101" s="17"/>
      <c r="N101" s="16"/>
      <c r="O101" s="53"/>
      <c r="P101" s="54">
        <v>14173109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2063.3670000000002</v>
      </c>
      <c r="J102" s="283">
        <v>2064.2339999999999</v>
      </c>
      <c r="K102" s="54"/>
      <c r="M102" s="17"/>
      <c r="N102" s="16"/>
      <c r="O102" s="53"/>
      <c r="P102" s="54">
        <v>2437861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71.132000000000005</v>
      </c>
      <c r="J103" s="283">
        <v>71.899000000000001</v>
      </c>
      <c r="K103" s="16"/>
      <c r="L103" s="16"/>
      <c r="M103" s="17"/>
      <c r="N103" s="16"/>
      <c r="O103" s="136"/>
      <c r="P103" s="54">
        <v>1213098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55.76</v>
      </c>
      <c r="J104" s="283">
        <v>55.786000000000001</v>
      </c>
      <c r="K104" s="16"/>
      <c r="L104" s="16"/>
      <c r="M104" s="17"/>
      <c r="N104" s="16"/>
      <c r="O104" s="136"/>
      <c r="P104" s="54">
        <v>1135144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105.389</v>
      </c>
      <c r="J105" s="332">
        <v>105.54600000000001</v>
      </c>
      <c r="K105" s="387"/>
      <c r="L105" s="387"/>
      <c r="M105" s="17"/>
      <c r="N105" s="387"/>
      <c r="O105" s="338"/>
      <c r="P105" s="378">
        <v>1019473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10.88</v>
      </c>
      <c r="J107" s="283">
        <v>10.909000000000001</v>
      </c>
      <c r="K107" s="16"/>
      <c r="L107" s="17"/>
      <c r="M107" s="16"/>
      <c r="N107" s="84"/>
      <c r="O107" s="136"/>
      <c r="P107" s="166">
        <v>432226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12.683</v>
      </c>
      <c r="J108" s="283">
        <v>12.613</v>
      </c>
      <c r="K108" s="16"/>
      <c r="L108" s="17"/>
      <c r="M108" s="16"/>
      <c r="N108" s="84"/>
      <c r="O108" s="136"/>
      <c r="P108" s="166">
        <v>1344099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13.946</v>
      </c>
      <c r="J109" s="283">
        <v>13.986000000000001</v>
      </c>
      <c r="K109" s="16"/>
      <c r="L109" s="17"/>
      <c r="M109" s="16"/>
      <c r="N109" s="84"/>
      <c r="O109" s="392"/>
      <c r="P109" s="166">
        <v>44260441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12.297000000000001</v>
      </c>
      <c r="J110" s="283">
        <v>12.323</v>
      </c>
      <c r="K110" s="16"/>
      <c r="L110" s="17"/>
      <c r="M110" s="16"/>
      <c r="N110" s="84"/>
      <c r="O110" s="136"/>
      <c r="P110" s="166">
        <v>16914831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147.48099999999999</v>
      </c>
      <c r="J111" s="394">
        <v>147.51900000000001</v>
      </c>
      <c r="K111" s="16"/>
      <c r="L111" s="395"/>
      <c r="M111" s="16"/>
      <c r="N111" s="84"/>
      <c r="O111" s="136"/>
      <c r="P111" s="396">
        <v>147519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7.9870000000000001</v>
      </c>
      <c r="J112" s="323">
        <v>7.9610000000000003</v>
      </c>
      <c r="K112" s="16"/>
      <c r="L112" s="17"/>
      <c r="M112" s="16"/>
      <c r="N112" s="84"/>
      <c r="O112" s="400"/>
      <c r="P112" s="166">
        <v>570071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102.012</v>
      </c>
      <c r="J113" s="283">
        <v>101.876</v>
      </c>
      <c r="K113" s="16"/>
      <c r="L113" s="17"/>
      <c r="M113" s="16"/>
      <c r="N113" s="84"/>
      <c r="O113" s="402"/>
      <c r="P113" s="166">
        <v>174413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79.900999999999996</v>
      </c>
      <c r="J114" s="283">
        <v>80.069000000000003</v>
      </c>
      <c r="K114" s="16"/>
      <c r="L114" s="16"/>
      <c r="M114" s="17"/>
      <c r="N114" s="16"/>
      <c r="O114" s="136"/>
      <c r="P114" s="166">
        <v>394023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81.99</v>
      </c>
      <c r="J115" s="323">
        <v>82.108000000000004</v>
      </c>
      <c r="K115" s="16"/>
      <c r="L115" s="16"/>
      <c r="M115" s="17"/>
      <c r="N115" s="16"/>
      <c r="O115" s="53"/>
      <c r="P115" s="166">
        <v>141883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97.072000000000003</v>
      </c>
      <c r="J116" s="323">
        <v>97.114000000000004</v>
      </c>
      <c r="K116" s="410"/>
      <c r="L116" s="411"/>
      <c r="M116" s="410"/>
      <c r="N116" s="412"/>
      <c r="O116" s="402"/>
      <c r="P116" s="166">
        <v>1979678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85.718000000000004</v>
      </c>
      <c r="J117" s="283">
        <v>86.046999999999997</v>
      </c>
      <c r="K117" s="16"/>
      <c r="L117" s="16"/>
      <c r="M117" s="17"/>
      <c r="N117" s="16"/>
      <c r="O117" s="136"/>
      <c r="P117" s="166">
        <v>4873060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88.338999999999999</v>
      </c>
      <c r="J118" s="323">
        <v>87.971999999999994</v>
      </c>
      <c r="K118" s="16"/>
      <c r="L118" s="16"/>
      <c r="M118" s="17"/>
      <c r="N118" s="16"/>
      <c r="O118" s="53"/>
      <c r="P118" s="166">
        <v>334296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8.9380000000000006</v>
      </c>
      <c r="J119" s="323">
        <v>8.9420000000000002</v>
      </c>
      <c r="K119" s="410"/>
      <c r="L119" s="411"/>
      <c r="M119" s="410"/>
      <c r="N119" s="412"/>
      <c r="O119" s="402"/>
      <c r="P119" s="166">
        <v>607612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88.653999999999996</v>
      </c>
      <c r="J120" s="283">
        <v>88.930999999999997</v>
      </c>
      <c r="K120" s="417"/>
      <c r="L120" s="418"/>
      <c r="M120" s="419"/>
      <c r="N120" s="418"/>
      <c r="O120" s="420"/>
      <c r="P120" s="421">
        <v>2151247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136.22499999999999</v>
      </c>
      <c r="J121" s="427">
        <v>136.297</v>
      </c>
      <c r="K121" s="417"/>
      <c r="L121" s="418"/>
      <c r="M121" s="419"/>
      <c r="N121" s="418"/>
      <c r="O121" s="420"/>
      <c r="P121" s="421">
        <v>65183288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8" t="s">
        <v>90</v>
      </c>
      <c r="M123" s="215">
        <f>+(J123-I123)/I123</f>
        <v>8.3944182005756679E-3</v>
      </c>
      <c r="O123" s="432" t="s">
        <v>90</v>
      </c>
      <c r="P123" s="166">
        <v>314976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109.295</v>
      </c>
      <c r="J124" s="323">
        <v>109.791</v>
      </c>
      <c r="K124" s="214" t="s">
        <v>78</v>
      </c>
      <c r="M124" s="215" t="e">
        <f>+(#REF!-I124)/I124</f>
        <v>#REF!</v>
      </c>
      <c r="O124" s="437" t="s">
        <v>78</v>
      </c>
      <c r="P124" s="438">
        <v>735715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108.19499999999999</v>
      </c>
      <c r="J125" s="323">
        <v>109.922</v>
      </c>
      <c r="K125" s="214" t="s">
        <v>78</v>
      </c>
      <c r="M125" s="215">
        <f t="shared" ref="M125:M130" si="12">+(J125-I125)/I125</f>
        <v>1.5961920606312713E-2</v>
      </c>
      <c r="O125" s="437" t="s">
        <v>78</v>
      </c>
      <c r="P125" s="54">
        <v>347356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167.422</v>
      </c>
      <c r="J126" s="442">
        <v>170.523</v>
      </c>
      <c r="K126" s="218" t="s">
        <v>80</v>
      </c>
      <c r="M126" s="215">
        <f t="shared" si="12"/>
        <v>1.8522058032994462E-2</v>
      </c>
      <c r="O126" s="443" t="s">
        <v>80</v>
      </c>
      <c r="P126" s="396">
        <v>2156943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165.40199999999999</v>
      </c>
      <c r="J127" s="431">
        <v>167.30199999999999</v>
      </c>
      <c r="K127" s="84" t="s">
        <v>80</v>
      </c>
      <c r="L127" s="16"/>
      <c r="M127" s="17">
        <f t="shared" si="12"/>
        <v>1.148716460502295E-2</v>
      </c>
      <c r="N127" s="16"/>
      <c r="O127" s="443" t="s">
        <v>80</v>
      </c>
      <c r="P127" s="166">
        <v>2494142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154.345</v>
      </c>
      <c r="J128" s="431">
        <v>155.35499999999999</v>
      </c>
      <c r="K128" s="84" t="s">
        <v>80</v>
      </c>
      <c r="L128" s="16"/>
      <c r="M128" s="17">
        <f t="shared" si="12"/>
        <v>6.5437817875537976E-3</v>
      </c>
      <c r="N128" s="16"/>
      <c r="O128" s="444" t="s">
        <v>80</v>
      </c>
      <c r="P128" s="166">
        <v>6503763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19.72</v>
      </c>
      <c r="J129" s="431">
        <v>20.349</v>
      </c>
      <c r="K129" s="218" t="s">
        <v>80</v>
      </c>
      <c r="M129" s="215">
        <f t="shared" si="12"/>
        <v>3.1896551724138002E-2</v>
      </c>
      <c r="O129" s="443" t="s">
        <v>80</v>
      </c>
      <c r="P129" s="166">
        <v>2585087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126.483</v>
      </c>
      <c r="J130" s="431">
        <v>127.52200000000001</v>
      </c>
      <c r="K130" s="218" t="s">
        <v>80</v>
      </c>
      <c r="M130" s="215">
        <f t="shared" si="12"/>
        <v>8.2145426658128077E-3</v>
      </c>
      <c r="O130" s="443" t="s">
        <v>80</v>
      </c>
      <c r="P130" s="166">
        <v>712341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132.60300000000001</v>
      </c>
      <c r="J131" s="446">
        <v>133.33199999999999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444098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5047.1480000000001</v>
      </c>
      <c r="J134" s="323">
        <v>5111.9970000000003</v>
      </c>
      <c r="K134" s="218"/>
      <c r="M134" s="243">
        <f t="shared" si="13"/>
        <v>1.284864244123615E-2</v>
      </c>
      <c r="O134" s="443" t="s">
        <v>80</v>
      </c>
      <c r="P134" s="233">
        <v>30677094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4910.5309999999999</v>
      </c>
      <c r="J135" s="460">
        <v>4960.3940000000002</v>
      </c>
      <c r="K135" s="461"/>
      <c r="L135" s="462"/>
      <c r="M135" s="463">
        <f t="shared" si="13"/>
        <v>1.0154298995363289E-2</v>
      </c>
      <c r="N135" s="462"/>
      <c r="O135" s="464" t="s">
        <v>185</v>
      </c>
      <c r="P135" s="465">
        <v>4761979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83.492000000000004</v>
      </c>
      <c r="J136" s="431">
        <v>81.792000000000002</v>
      </c>
      <c r="K136" s="469"/>
      <c r="L136" s="470"/>
      <c r="M136" s="471">
        <f t="shared" si="13"/>
        <v>-2.0361232213864836E-2</v>
      </c>
      <c r="N136" s="470"/>
      <c r="O136" s="432" t="s">
        <v>90</v>
      </c>
      <c r="P136" s="472">
        <v>1135845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4290.6779999999999</v>
      </c>
      <c r="J137" s="505">
        <v>4339.1679999999997</v>
      </c>
      <c r="K137" s="461"/>
      <c r="L137" s="462"/>
      <c r="M137" s="463">
        <f>+(J137-I137)/I137</f>
        <v>1.1301244232263474E-2</v>
      </c>
      <c r="N137" s="462"/>
      <c r="O137" s="464" t="s">
        <v>185</v>
      </c>
      <c r="P137" s="476">
        <v>12501144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9.36</v>
      </c>
      <c r="J138" s="431">
        <v>9.5510000000000002</v>
      </c>
      <c r="K138" s="469"/>
      <c r="L138" s="470"/>
      <c r="M138" s="471">
        <f>+(J138-I138)/I138</f>
        <v>2.0405982905982986E-2</v>
      </c>
      <c r="N138" s="470"/>
      <c r="O138" s="464" t="s">
        <v>185</v>
      </c>
      <c r="P138" s="476">
        <v>2430998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154.78299999999999</v>
      </c>
      <c r="J139" s="25">
        <v>155.703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29216181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117.14400000000001</v>
      </c>
      <c r="J141" s="482">
        <v>117.553</v>
      </c>
      <c r="K141" s="285"/>
      <c r="L141" s="8"/>
      <c r="M141" s="483"/>
      <c r="N141" s="8"/>
      <c r="O141" s="484"/>
      <c r="P141" s="305">
        <v>3873151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9866.3739999999998</v>
      </c>
      <c r="J143" s="482">
        <v>10069.893</v>
      </c>
      <c r="K143" s="218" t="s">
        <v>80</v>
      </c>
      <c r="M143" s="215">
        <f>+(J143-I143)/I143</f>
        <v>2.062753753303901E-2</v>
      </c>
      <c r="O143" s="443" t="s">
        <v>80</v>
      </c>
      <c r="P143" s="476">
        <v>11076883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B64" zoomScale="111" zoomScaleNormal="111" zoomScaleSheetLayoutView="100" workbookViewId="0">
      <selection activeCell="O93" sqref="O93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193.29900000000001</v>
      </c>
      <c r="J6" s="15">
        <v>193.327</v>
      </c>
      <c r="K6" s="16"/>
      <c r="L6" s="16"/>
      <c r="M6" s="17"/>
      <c r="N6" s="16"/>
      <c r="O6" s="1"/>
      <c r="P6" s="18">
        <v>526348428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132.042</v>
      </c>
      <c r="J7" s="25">
        <v>132.06399999999999</v>
      </c>
      <c r="K7" s="16"/>
      <c r="L7" s="16"/>
      <c r="M7" s="17"/>
      <c r="N7" s="16"/>
      <c r="O7" s="1"/>
      <c r="P7" s="26">
        <v>255487091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111.029</v>
      </c>
      <c r="J8" s="25">
        <v>111.044</v>
      </c>
      <c r="K8" s="16"/>
      <c r="L8" s="16"/>
      <c r="M8" s="17"/>
      <c r="N8" s="16"/>
      <c r="O8" s="1"/>
      <c r="P8" s="18">
        <v>57090522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117.729</v>
      </c>
      <c r="J9" s="25">
        <v>117.749</v>
      </c>
      <c r="K9" s="16"/>
      <c r="L9" s="16"/>
      <c r="M9" s="17"/>
      <c r="N9" s="16"/>
      <c r="P9" s="18">
        <v>82535248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115.54600000000001</v>
      </c>
      <c r="J10" s="25">
        <v>115.566</v>
      </c>
      <c r="K10" s="16"/>
      <c r="L10" s="16"/>
      <c r="M10" s="17"/>
      <c r="N10" s="16"/>
      <c r="O10" s="40"/>
      <c r="P10" s="41">
        <v>12921278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112.471</v>
      </c>
      <c r="J11" s="44">
        <v>112.494</v>
      </c>
      <c r="K11" s="16"/>
      <c r="L11" s="16"/>
      <c r="M11" s="17"/>
      <c r="N11" s="16"/>
      <c r="O11" s="40"/>
      <c r="P11" s="41">
        <v>95089323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111.69199999999999</v>
      </c>
      <c r="J12" s="25">
        <v>111.708</v>
      </c>
      <c r="K12" s="16"/>
      <c r="L12" s="17"/>
      <c r="M12" s="16"/>
      <c r="N12" s="47"/>
      <c r="O12" s="47"/>
      <c r="P12" s="48">
        <v>3454910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45.726999999999997</v>
      </c>
      <c r="J13" s="52">
        <v>45.731999999999999</v>
      </c>
      <c r="K13" s="16"/>
      <c r="L13" s="16"/>
      <c r="M13" s="17"/>
      <c r="N13" s="16"/>
      <c r="O13" s="53"/>
      <c r="P13" s="54">
        <v>34324060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32.161000000000001</v>
      </c>
      <c r="J14" s="52">
        <v>32.167999999999999</v>
      </c>
      <c r="K14" s="16"/>
      <c r="L14" s="16"/>
      <c r="M14" s="17"/>
      <c r="N14" s="16"/>
      <c r="O14" s="53"/>
      <c r="P14" s="54">
        <v>4845191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108.77</v>
      </c>
      <c r="J15" s="52">
        <v>108.785</v>
      </c>
      <c r="K15" s="16"/>
      <c r="L15" s="17"/>
      <c r="M15" s="16"/>
      <c r="N15" s="62"/>
      <c r="O15" s="63"/>
      <c r="P15" s="64">
        <v>71125823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17.067</v>
      </c>
      <c r="J17" s="73">
        <v>17.07</v>
      </c>
      <c r="K17" s="16"/>
      <c r="L17" s="16"/>
      <c r="M17" s="17"/>
      <c r="N17" s="16"/>
      <c r="O17" s="1"/>
      <c r="P17" s="64">
        <v>78433764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123.47</v>
      </c>
      <c r="J18" s="52">
        <v>123.483</v>
      </c>
      <c r="K18" s="16"/>
      <c r="L18" s="16"/>
      <c r="M18" s="17"/>
      <c r="N18" s="16"/>
      <c r="O18" s="16"/>
      <c r="P18" s="80">
        <v>1683938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4959222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114.904</v>
      </c>
      <c r="J20" s="90">
        <v>114.917</v>
      </c>
      <c r="K20" s="16"/>
      <c r="L20" s="16"/>
      <c r="M20" s="17"/>
      <c r="N20" s="16"/>
      <c r="O20" s="1"/>
      <c r="P20" s="91">
        <v>15576199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11.269</v>
      </c>
      <c r="J21" s="98">
        <v>11.273999999999999</v>
      </c>
      <c r="K21" s="99"/>
      <c r="L21" s="100"/>
      <c r="M21" s="99"/>
      <c r="N21" s="101"/>
      <c r="O21" s="102"/>
      <c r="P21" s="103">
        <v>4751403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161.59200000000001</v>
      </c>
      <c r="J22" s="52">
        <v>161.62100000000001</v>
      </c>
      <c r="P22" s="91">
        <v>66633333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11.292999999999999</v>
      </c>
      <c r="J23" s="115">
        <v>11.294</v>
      </c>
      <c r="K23" s="16"/>
      <c r="L23" s="16"/>
      <c r="M23" s="17"/>
      <c r="N23" s="16"/>
      <c r="O23" s="16"/>
      <c r="P23" s="80">
        <v>2683468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1.7849999999999999</v>
      </c>
      <c r="J25" s="121">
        <v>1.7869999999999999</v>
      </c>
      <c r="K25" s="84" t="s">
        <v>48</v>
      </c>
      <c r="L25" s="16"/>
      <c r="M25" s="17">
        <f>+(J25-I25)/I25</f>
        <v>1.1204481792717097E-3</v>
      </c>
      <c r="N25" s="16"/>
      <c r="O25" s="122" t="s">
        <v>49</v>
      </c>
      <c r="P25" s="123">
        <v>4228825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61.942</v>
      </c>
      <c r="J27" s="98">
        <v>61.948</v>
      </c>
      <c r="K27" s="16"/>
      <c r="L27" s="16"/>
      <c r="M27" s="130"/>
      <c r="N27" s="16"/>
      <c r="O27" s="16"/>
      <c r="P27" s="18">
        <v>1472759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128.61500000000001</v>
      </c>
      <c r="J28" s="52">
        <v>128.43199999999999</v>
      </c>
      <c r="K28" s="16"/>
      <c r="L28" s="16"/>
      <c r="M28" s="17"/>
      <c r="N28" s="16"/>
      <c r="O28" s="136"/>
      <c r="P28" s="54">
        <v>6076538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104.276</v>
      </c>
      <c r="J29" s="142">
        <v>103.86799999999999</v>
      </c>
      <c r="K29" s="16"/>
      <c r="L29" s="16"/>
      <c r="M29" s="17"/>
      <c r="N29" s="16"/>
      <c r="O29" s="136"/>
      <c r="P29" s="54">
        <v>619781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102.428</v>
      </c>
      <c r="J30" s="148">
        <v>102.44799999999999</v>
      </c>
      <c r="K30" s="16"/>
      <c r="L30" s="16"/>
      <c r="M30" s="149"/>
      <c r="N30" s="16"/>
      <c r="O30" s="150"/>
      <c r="P30" s="64">
        <v>53090986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129.21299999999999</v>
      </c>
      <c r="J32" s="73">
        <v>129.221</v>
      </c>
      <c r="K32" s="16"/>
      <c r="L32" s="16"/>
      <c r="M32" s="17"/>
      <c r="N32" s="16"/>
      <c r="O32" s="53"/>
      <c r="P32" s="159">
        <v>1052639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496.13299999999998</v>
      </c>
      <c r="J33" s="52">
        <v>496.16199999999998</v>
      </c>
      <c r="K33" s="16"/>
      <c r="L33" s="16"/>
      <c r="M33" s="17"/>
      <c r="N33" s="16"/>
      <c r="O33" s="165"/>
      <c r="P33" s="166">
        <v>994309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116.422</v>
      </c>
      <c r="J34" s="52">
        <v>116.43600000000001</v>
      </c>
      <c r="K34" s="16"/>
      <c r="L34" s="16"/>
      <c r="M34" s="17"/>
      <c r="N34" s="16"/>
      <c r="O34" s="170"/>
      <c r="P34" s="166">
        <v>504984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120.301</v>
      </c>
      <c r="J35" s="25">
        <v>120.31100000000001</v>
      </c>
      <c r="K35" s="16"/>
      <c r="L35" s="16"/>
      <c r="M35" s="17"/>
      <c r="N35" s="16"/>
      <c r="P35" s="166">
        <v>196588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125.044</v>
      </c>
      <c r="J36" s="25">
        <v>125.05800000000001</v>
      </c>
      <c r="K36" s="16"/>
      <c r="L36" s="16"/>
      <c r="M36" s="17"/>
      <c r="N36" s="16"/>
      <c r="O36" s="170"/>
      <c r="P36" s="166">
        <v>128684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107.032</v>
      </c>
      <c r="J37" s="25">
        <v>107.04300000000001</v>
      </c>
      <c r="K37" s="16"/>
      <c r="L37" s="16"/>
      <c r="M37" s="17"/>
      <c r="N37" s="16"/>
      <c r="O37" s="170"/>
      <c r="P37" s="166">
        <v>121815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99.475999999999999</v>
      </c>
      <c r="J38" s="25">
        <v>99.293000000000006</v>
      </c>
      <c r="K38" s="16"/>
      <c r="L38" s="16"/>
      <c r="M38" s="17"/>
      <c r="N38" s="16"/>
      <c r="O38" s="136"/>
      <c r="P38" s="166">
        <v>132755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170.26</v>
      </c>
      <c r="J39" s="25">
        <v>170.03800000000001</v>
      </c>
      <c r="K39" s="16"/>
      <c r="L39" s="16"/>
      <c r="M39" s="17"/>
      <c r="N39" s="16"/>
      <c r="O39" s="136"/>
      <c r="P39" s="166">
        <v>540213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89.364000000000004</v>
      </c>
      <c r="J40" s="25">
        <v>88.438999999999993</v>
      </c>
      <c r="K40" s="16"/>
      <c r="L40" s="17"/>
      <c r="M40" s="16"/>
      <c r="N40" s="183"/>
      <c r="O40" s="183"/>
      <c r="P40" s="184">
        <v>924452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118.14100000000001</v>
      </c>
      <c r="J41" s="52">
        <v>118.096</v>
      </c>
      <c r="K41" s="16"/>
      <c r="L41" s="17"/>
      <c r="M41" s="16"/>
      <c r="N41" s="62"/>
      <c r="O41" s="62"/>
      <c r="P41" s="187">
        <v>37789442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154.87100000000001</v>
      </c>
      <c r="J42" s="25">
        <v>153.298</v>
      </c>
      <c r="K42" s="16"/>
      <c r="L42" s="16"/>
      <c r="M42" s="17"/>
      <c r="N42" s="16"/>
      <c r="O42" s="189"/>
      <c r="P42" s="166">
        <v>615340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139.398</v>
      </c>
      <c r="J43" s="25">
        <v>138.995</v>
      </c>
      <c r="K43" s="16"/>
      <c r="L43" s="16"/>
      <c r="M43" s="17"/>
      <c r="N43" s="16"/>
      <c r="O43" s="189"/>
      <c r="P43" s="166">
        <v>557928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91.406000000000006</v>
      </c>
      <c r="J44" s="25">
        <v>90.582999999999998</v>
      </c>
      <c r="K44" s="16"/>
      <c r="L44" s="16"/>
      <c r="M44" s="17"/>
      <c r="N44" s="16"/>
      <c r="O44" s="198"/>
      <c r="P44" s="199">
        <v>88590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20.573</v>
      </c>
      <c r="J45" s="205">
        <v>20.523</v>
      </c>
      <c r="K45" s="16"/>
      <c r="L45" s="16"/>
      <c r="M45" s="17"/>
      <c r="N45" s="16"/>
      <c r="O45" s="198"/>
      <c r="P45" s="166">
        <v>40537494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2083.54</v>
      </c>
      <c r="J47" s="213">
        <v>2094.7649999999999</v>
      </c>
      <c r="K47" s="214" t="s">
        <v>78</v>
      </c>
      <c r="M47" s="215">
        <f t="shared" ref="M47" si="3">+(J47-I47)/I47</f>
        <v>5.3874655634160657E-3</v>
      </c>
      <c r="O47" s="216" t="s">
        <v>78</v>
      </c>
      <c r="P47" s="91">
        <v>9378263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120.116</v>
      </c>
      <c r="J48" s="25">
        <v>121.85299999999999</v>
      </c>
      <c r="K48" s="218" t="s">
        <v>80</v>
      </c>
      <c r="M48" s="215" t="e">
        <f>+(#REF!-#REF!)/#REF!</f>
        <v>#REF!</v>
      </c>
      <c r="O48" s="219" t="s">
        <v>80</v>
      </c>
      <c r="P48" s="220">
        <v>60926310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180.44499999999999</v>
      </c>
      <c r="J49" s="25">
        <v>182.565</v>
      </c>
      <c r="K49" s="218" t="s">
        <v>80</v>
      </c>
      <c r="M49" s="215" t="e">
        <f>+(#REF!-#REF!)/#REF!</f>
        <v>#REF!</v>
      </c>
      <c r="O49" s="219" t="s">
        <v>80</v>
      </c>
      <c r="P49" s="220">
        <v>1488632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16.059999999999999</v>
      </c>
      <c r="J50" s="283">
        <v>16.420999999999999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4674929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2.657</v>
      </c>
      <c r="J51" s="98">
        <v>2.6970000000000001</v>
      </c>
      <c r="K51" s="218"/>
      <c r="M51" s="215">
        <f t="shared" ref="M51:M52" si="5">+(J51-I51)/I51</f>
        <v>1.5054572826496061E-2</v>
      </c>
      <c r="O51" s="222" t="s">
        <v>48</v>
      </c>
      <c r="P51" s="220">
        <v>9957499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2.3959999999999999</v>
      </c>
      <c r="J52" s="25">
        <v>2.4239999999999999</v>
      </c>
      <c r="K52" s="223" t="s">
        <v>48</v>
      </c>
      <c r="M52" s="215">
        <f t="shared" si="5"/>
        <v>1.1686143572621046E-2</v>
      </c>
      <c r="O52" s="224" t="s">
        <v>48</v>
      </c>
      <c r="P52" s="225">
        <v>9047722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65.265000000000001</v>
      </c>
      <c r="J53" s="231">
        <v>65.965999999999994</v>
      </c>
      <c r="K53" s="218" t="s">
        <v>80</v>
      </c>
      <c r="M53" s="215">
        <f>+(J53-I53)/I53</f>
        <v>1.0740825863786002E-2</v>
      </c>
      <c r="O53" s="232" t="s">
        <v>88</v>
      </c>
      <c r="P53" s="233">
        <v>65966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1.0609999999999999</v>
      </c>
      <c r="J54" s="237">
        <v>1.0960000000000001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2070362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1.2509999999999999</v>
      </c>
      <c r="J55" s="237">
        <v>1.252</v>
      </c>
      <c r="K55" s="238"/>
      <c r="M55" s="243">
        <f t="shared" ref="M55:M62" si="6">+(J55-I55)/I55</f>
        <v>7.9936051159081695E-4</v>
      </c>
      <c r="O55" s="239" t="s">
        <v>90</v>
      </c>
      <c r="P55" s="225">
        <v>774735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1.131</v>
      </c>
      <c r="J56" s="242">
        <v>1.1459999999999999</v>
      </c>
      <c r="K56" s="238"/>
      <c r="M56" s="243">
        <f t="shared" si="6"/>
        <v>1.3262599469495935E-2</v>
      </c>
      <c r="O56" s="239" t="s">
        <v>90</v>
      </c>
      <c r="P56" s="54">
        <v>684131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1.075</v>
      </c>
      <c r="J57" s="52">
        <v>1.0980000000000001</v>
      </c>
      <c r="K57" s="238"/>
      <c r="M57" s="243">
        <f t="shared" si="6"/>
        <v>2.1395348837209425E-2</v>
      </c>
      <c r="O57" s="239" t="s">
        <v>90</v>
      </c>
      <c r="P57" s="54">
        <v>653244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106.49299999999999</v>
      </c>
      <c r="J58" s="251">
        <v>107.023</v>
      </c>
      <c r="K58" s="238"/>
      <c r="M58" s="243">
        <f t="shared" si="6"/>
        <v>4.9768529386908173E-3</v>
      </c>
      <c r="O58" s="252" t="s">
        <v>80</v>
      </c>
      <c r="P58" s="225">
        <v>15479645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129.315</v>
      </c>
      <c r="J59" s="258">
        <v>128.59399999999999</v>
      </c>
      <c r="K59" s="238"/>
      <c r="M59" s="243">
        <f t="shared" si="6"/>
        <v>-5.5755326141592515E-3</v>
      </c>
      <c r="O59" s="252" t="s">
        <v>80</v>
      </c>
      <c r="P59" s="225">
        <v>101332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1071.241</v>
      </c>
      <c r="J60" s="25">
        <v>1088.96</v>
      </c>
      <c r="K60" s="238"/>
      <c r="M60" s="243" t="e">
        <f>+(I60-#REF!)/#REF!</f>
        <v>#REF!</v>
      </c>
      <c r="O60" s="216" t="s">
        <v>78</v>
      </c>
      <c r="P60" s="225">
        <v>5444800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10.895</v>
      </c>
      <c r="J61" s="258">
        <v>10.28</v>
      </c>
      <c r="K61" s="238"/>
      <c r="M61" s="243">
        <f t="shared" si="6"/>
        <v>-5.6447911886186343E-2</v>
      </c>
      <c r="O61" s="252" t="s">
        <v>80</v>
      </c>
      <c r="P61" s="262">
        <v>5788415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9.2620000000000005</v>
      </c>
      <c r="J62" s="269">
        <v>9.4550000000000001</v>
      </c>
      <c r="K62" s="270"/>
      <c r="L62" s="271"/>
      <c r="M62" s="272">
        <f t="shared" si="6"/>
        <v>2.0837832001727445E-2</v>
      </c>
      <c r="N62" s="271"/>
      <c r="O62" s="273" t="s">
        <v>80</v>
      </c>
      <c r="P62" s="262">
        <v>24568103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82.915999999999997</v>
      </c>
      <c r="J64" s="283">
        <v>82.388000000000005</v>
      </c>
      <c r="K64" s="16"/>
      <c r="L64" s="16"/>
      <c r="M64" s="17"/>
      <c r="N64" s="16"/>
      <c r="O64" s="136"/>
      <c r="P64" s="284">
        <v>1262929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106.699</v>
      </c>
      <c r="J70" s="293">
        <v>106.712</v>
      </c>
      <c r="K70" s="16"/>
      <c r="L70" s="17"/>
      <c r="M70" s="16"/>
      <c r="N70" s="294"/>
      <c r="O70" s="294"/>
      <c r="P70" s="225">
        <v>75697301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98.7</v>
      </c>
      <c r="J71" s="283">
        <v>98.710999999999999</v>
      </c>
      <c r="K71" s="16"/>
      <c r="L71" s="17"/>
      <c r="M71" s="16"/>
      <c r="N71" s="299"/>
      <c r="O71" s="299"/>
      <c r="P71" s="48">
        <v>81806313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104.789</v>
      </c>
      <c r="J72" s="283">
        <v>104.804</v>
      </c>
      <c r="K72" s="16"/>
      <c r="L72" s="17"/>
      <c r="M72" s="16"/>
      <c r="N72" s="299"/>
      <c r="O72" s="299"/>
      <c r="P72" s="48">
        <v>42567988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101.92400000000001</v>
      </c>
      <c r="J73" s="283">
        <v>101.941</v>
      </c>
      <c r="K73" s="16"/>
      <c r="L73" s="17"/>
      <c r="M73" s="16"/>
      <c r="N73" s="303"/>
      <c r="O73" s="303"/>
      <c r="P73" s="48">
        <v>99774028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103.261</v>
      </c>
      <c r="J74" s="283">
        <v>103.28100000000001</v>
      </c>
      <c r="K74" s="16"/>
      <c r="L74" s="17"/>
      <c r="M74" s="16"/>
      <c r="N74" s="62"/>
      <c r="O74" s="62"/>
      <c r="P74" s="48">
        <v>87920228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106.458</v>
      </c>
      <c r="J75" s="283">
        <v>106.474</v>
      </c>
      <c r="K75" s="16"/>
      <c r="L75" s="17"/>
      <c r="M75" s="16"/>
      <c r="N75" s="47"/>
      <c r="O75" s="47"/>
      <c r="P75" s="48">
        <v>57601838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103.291</v>
      </c>
      <c r="J76" s="283">
        <v>103.30800000000001</v>
      </c>
      <c r="K76" s="16"/>
      <c r="L76" s="17"/>
      <c r="M76" s="16"/>
      <c r="N76" s="62"/>
      <c r="O76" s="62"/>
      <c r="P76" s="48">
        <v>231473103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100.693</v>
      </c>
      <c r="J77" s="283">
        <v>100.71</v>
      </c>
      <c r="K77" s="16"/>
      <c r="L77" s="17"/>
      <c r="M77" s="16"/>
      <c r="N77" s="294"/>
      <c r="O77" s="294"/>
      <c r="P77" s="305">
        <v>153037923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101.792</v>
      </c>
      <c r="J78" s="283">
        <v>101.801</v>
      </c>
      <c r="K78" s="16"/>
      <c r="L78" s="17"/>
      <c r="M78" s="16"/>
      <c r="N78" s="294"/>
      <c r="O78" s="294"/>
      <c r="P78" s="305">
        <v>2313127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104.10599999999999</v>
      </c>
      <c r="J79" s="283">
        <v>104.123</v>
      </c>
      <c r="K79" s="16"/>
      <c r="L79" s="17"/>
      <c r="M79" s="16"/>
      <c r="N79" s="40"/>
      <c r="O79" s="40"/>
      <c r="P79" s="41">
        <v>20604668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105.827</v>
      </c>
      <c r="J80" s="283">
        <v>105.846</v>
      </c>
      <c r="K80" s="16"/>
      <c r="L80" s="17"/>
      <c r="M80" s="16"/>
      <c r="N80" s="47"/>
      <c r="O80" s="47"/>
      <c r="P80" s="262">
        <v>51040413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103.432</v>
      </c>
      <c r="J81" s="283">
        <v>103.444</v>
      </c>
      <c r="K81" s="8"/>
      <c r="L81" s="306"/>
      <c r="M81" s="8"/>
      <c r="N81" s="307"/>
      <c r="O81" s="307"/>
      <c r="P81" s="305">
        <v>100876792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102.74299999999999</v>
      </c>
      <c r="J82" s="283">
        <v>102.754</v>
      </c>
      <c r="K82" s="16"/>
      <c r="L82" s="17"/>
      <c r="M82" s="16"/>
      <c r="N82" s="62"/>
      <c r="O82" s="62"/>
      <c r="P82" s="310">
        <v>13838618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107.395</v>
      </c>
      <c r="J83" s="283">
        <v>107.41</v>
      </c>
      <c r="K83" s="16"/>
      <c r="L83" s="17"/>
      <c r="M83" s="16"/>
      <c r="N83" s="183"/>
      <c r="O83" s="183"/>
      <c r="P83" s="310">
        <v>484200189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102.423</v>
      </c>
      <c r="J84" s="283">
        <v>102.434</v>
      </c>
      <c r="K84" s="16"/>
      <c r="L84" s="17"/>
      <c r="M84" s="16"/>
      <c r="N84" s="47"/>
      <c r="O84" s="47"/>
      <c r="P84" s="310">
        <v>6734824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101.378</v>
      </c>
      <c r="J85" s="283">
        <v>101.396</v>
      </c>
      <c r="K85" s="16"/>
      <c r="L85" s="17"/>
      <c r="M85" s="16"/>
      <c r="N85" s="183"/>
      <c r="O85" s="183"/>
      <c r="P85" s="321">
        <v>90827436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104.617</v>
      </c>
      <c r="J86" s="323">
        <v>104.63</v>
      </c>
      <c r="K86" s="16"/>
      <c r="L86" s="17"/>
      <c r="M86" s="16"/>
      <c r="N86" s="62"/>
      <c r="O86" s="183"/>
      <c r="P86" s="310">
        <v>2308459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101.535</v>
      </c>
      <c r="J87" s="283">
        <v>101.551</v>
      </c>
      <c r="K87" s="16"/>
      <c r="L87" s="17"/>
      <c r="M87" s="16"/>
      <c r="N87" s="47"/>
      <c r="O87" s="47"/>
      <c r="P87" s="324">
        <v>237888338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101.04300000000001</v>
      </c>
      <c r="J88" s="283">
        <v>101.057</v>
      </c>
      <c r="K88" s="16"/>
      <c r="L88" s="17"/>
      <c r="M88" s="16"/>
      <c r="N88" s="47"/>
      <c r="O88" s="47"/>
      <c r="P88" s="324">
        <v>5794756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104.66800000000001</v>
      </c>
      <c r="J89" s="328">
        <v>104.68</v>
      </c>
      <c r="K89" s="16"/>
      <c r="L89" s="17"/>
      <c r="M89" s="16"/>
      <c r="N89" s="62"/>
      <c r="O89" s="62"/>
      <c r="P89" s="324">
        <v>21728443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100.986</v>
      </c>
      <c r="J90" s="332">
        <v>100.997</v>
      </c>
      <c r="K90" s="16"/>
      <c r="L90" s="17"/>
      <c r="M90" s="16"/>
      <c r="N90" s="47"/>
      <c r="O90" s="47"/>
      <c r="P90" s="324">
        <v>79836338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104.29300000000001</v>
      </c>
      <c r="J92" s="337">
        <v>104.30500000000001</v>
      </c>
      <c r="L92" s="215"/>
      <c r="M92" s="1"/>
      <c r="N92" s="338"/>
      <c r="O92" s="338"/>
      <c r="P92" s="339">
        <v>2207202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102.66</v>
      </c>
      <c r="J93" s="283">
        <v>102.675</v>
      </c>
      <c r="K93" s="16"/>
      <c r="L93" s="17"/>
      <c r="M93" s="16"/>
      <c r="N93" s="47"/>
      <c r="O93" s="47"/>
      <c r="P93" s="310">
        <v>6815417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104.376</v>
      </c>
      <c r="J94" s="348">
        <v>104.396</v>
      </c>
      <c r="K94" s="16"/>
      <c r="L94" s="17"/>
      <c r="M94" s="16"/>
      <c r="N94" s="47"/>
      <c r="O94" s="47"/>
      <c r="P94" s="310">
        <v>3164569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106.688</v>
      </c>
      <c r="J96" s="357">
        <v>106.854</v>
      </c>
      <c r="K96" s="16"/>
      <c r="L96" s="17"/>
      <c r="M96" s="16"/>
      <c r="N96" s="358"/>
      <c r="O96" s="359" t="s">
        <v>78</v>
      </c>
      <c r="P96" s="91">
        <v>9413775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58</v>
      </c>
      <c r="J98" s="293">
        <v>57.822000000000003</v>
      </c>
      <c r="K98" s="16"/>
      <c r="L98" s="16"/>
      <c r="M98" s="17"/>
      <c r="N98" s="16"/>
      <c r="O98" s="136"/>
      <c r="P98" s="54">
        <v>5313558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87.941999999999993</v>
      </c>
      <c r="J99" s="283">
        <v>87.709000000000003</v>
      </c>
      <c r="K99" s="16"/>
      <c r="L99" s="16"/>
      <c r="M99" s="17"/>
      <c r="N99" s="16"/>
      <c r="O99" s="374"/>
      <c r="P99" s="54">
        <v>2066264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17.917000000000002</v>
      </c>
      <c r="J100" s="283">
        <v>17.925000000000001</v>
      </c>
      <c r="K100" s="283"/>
      <c r="L100" s="283"/>
      <c r="M100" s="283"/>
      <c r="N100" s="376"/>
      <c r="O100" s="377"/>
      <c r="P100" s="378">
        <v>1031413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292.35000000000002</v>
      </c>
      <c r="J101" s="283">
        <v>292.30399999999997</v>
      </c>
      <c r="K101" s="16"/>
      <c r="L101" s="16"/>
      <c r="M101" s="17"/>
      <c r="N101" s="16"/>
      <c r="O101" s="53"/>
      <c r="P101" s="54">
        <v>14170921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2064.2339999999999</v>
      </c>
      <c r="J102" s="283">
        <v>2047.008</v>
      </c>
      <c r="K102" s="54"/>
      <c r="M102" s="17"/>
      <c r="N102" s="16"/>
      <c r="O102" s="53"/>
      <c r="P102" s="54">
        <v>2417516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71.899000000000001</v>
      </c>
      <c r="J103" s="283">
        <v>71.024000000000001</v>
      </c>
      <c r="K103" s="16"/>
      <c r="L103" s="16"/>
      <c r="M103" s="17"/>
      <c r="N103" s="16"/>
      <c r="O103" s="136"/>
      <c r="P103" s="54">
        <v>1215233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55.786000000000001</v>
      </c>
      <c r="J104" s="283">
        <v>55.826000000000001</v>
      </c>
      <c r="K104" s="16"/>
      <c r="L104" s="16"/>
      <c r="M104" s="17"/>
      <c r="N104" s="16"/>
      <c r="O104" s="136"/>
      <c r="P104" s="54">
        <v>1135964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105.54600000000001</v>
      </c>
      <c r="J105" s="332">
        <v>104.90600000000001</v>
      </c>
      <c r="K105" s="387"/>
      <c r="L105" s="387"/>
      <c r="M105" s="17"/>
      <c r="N105" s="387"/>
      <c r="O105" s="338"/>
      <c r="P105" s="378">
        <v>1013292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10.909000000000001</v>
      </c>
      <c r="J107" s="283">
        <v>10.875</v>
      </c>
      <c r="K107" s="16"/>
      <c r="L107" s="17"/>
      <c r="M107" s="16"/>
      <c r="N107" s="84"/>
      <c r="O107" s="136"/>
      <c r="P107" s="166">
        <v>430900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12.613</v>
      </c>
      <c r="J108" s="283">
        <v>12.51</v>
      </c>
      <c r="K108" s="16"/>
      <c r="L108" s="17"/>
      <c r="M108" s="16"/>
      <c r="N108" s="84"/>
      <c r="O108" s="136"/>
      <c r="P108" s="166">
        <v>1333072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13.986000000000001</v>
      </c>
      <c r="J109" s="283">
        <v>13.875</v>
      </c>
      <c r="K109" s="16"/>
      <c r="L109" s="17"/>
      <c r="M109" s="16"/>
      <c r="N109" s="84"/>
      <c r="O109" s="392"/>
      <c r="P109" s="166">
        <v>43692370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12.323</v>
      </c>
      <c r="J110" s="283">
        <v>12.242000000000001</v>
      </c>
      <c r="K110" s="16"/>
      <c r="L110" s="17"/>
      <c r="M110" s="16"/>
      <c r="N110" s="84"/>
      <c r="O110" s="136"/>
      <c r="P110" s="166">
        <v>16803053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147.51900000000001</v>
      </c>
      <c r="J111" s="394">
        <v>147.53399999999999</v>
      </c>
      <c r="K111" s="16"/>
      <c r="L111" s="395"/>
      <c r="M111" s="16"/>
      <c r="N111" s="84"/>
      <c r="O111" s="136"/>
      <c r="P111" s="396">
        <v>147535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7.9610000000000003</v>
      </c>
      <c r="J112" s="323">
        <v>7.8940000000000001</v>
      </c>
      <c r="K112" s="16"/>
      <c r="L112" s="17"/>
      <c r="M112" s="16"/>
      <c r="N112" s="84"/>
      <c r="O112" s="400"/>
      <c r="P112" s="166">
        <v>565283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101.876</v>
      </c>
      <c r="J113" s="283">
        <v>101.977</v>
      </c>
      <c r="K113" s="16"/>
      <c r="L113" s="17"/>
      <c r="M113" s="16"/>
      <c r="N113" s="84"/>
      <c r="O113" s="402"/>
      <c r="P113" s="166">
        <v>174586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80.069000000000003</v>
      </c>
      <c r="J114" s="283">
        <v>79.88</v>
      </c>
      <c r="K114" s="16"/>
      <c r="L114" s="16"/>
      <c r="M114" s="17"/>
      <c r="N114" s="16"/>
      <c r="O114" s="136"/>
      <c r="P114" s="166">
        <v>393091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82.108000000000004</v>
      </c>
      <c r="J115" s="323">
        <v>81.957999999999998</v>
      </c>
      <c r="K115" s="16"/>
      <c r="L115" s="16"/>
      <c r="M115" s="17"/>
      <c r="N115" s="16"/>
      <c r="O115" s="53"/>
      <c r="P115" s="166">
        <v>141625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97.114000000000004</v>
      </c>
      <c r="J116" s="323">
        <v>97.186000000000007</v>
      </c>
      <c r="K116" s="410"/>
      <c r="L116" s="411"/>
      <c r="M116" s="410"/>
      <c r="N116" s="412"/>
      <c r="O116" s="402"/>
      <c r="P116" s="166">
        <v>1981140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86.046999999999997</v>
      </c>
      <c r="J117" s="283">
        <v>85.314999999999998</v>
      </c>
      <c r="K117" s="16"/>
      <c r="L117" s="16"/>
      <c r="M117" s="17"/>
      <c r="N117" s="16"/>
      <c r="O117" s="136"/>
      <c r="P117" s="166">
        <v>4831601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87.971999999999994</v>
      </c>
      <c r="J118" s="323">
        <v>88.019000000000005</v>
      </c>
      <c r="K118" s="16"/>
      <c r="L118" s="16"/>
      <c r="M118" s="17"/>
      <c r="N118" s="16"/>
      <c r="O118" s="53"/>
      <c r="P118" s="166">
        <v>334474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8.9420000000000002</v>
      </c>
      <c r="J119" s="323">
        <v>8.8610000000000007</v>
      </c>
      <c r="K119" s="410"/>
      <c r="L119" s="411"/>
      <c r="M119" s="410"/>
      <c r="N119" s="412"/>
      <c r="O119" s="402"/>
      <c r="P119" s="166">
        <v>602045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88.930999999999997</v>
      </c>
      <c r="J120" s="283">
        <v>88.397000000000006</v>
      </c>
      <c r="K120" s="417"/>
      <c r="L120" s="418"/>
      <c r="M120" s="419"/>
      <c r="N120" s="418"/>
      <c r="O120" s="420"/>
      <c r="P120" s="421">
        <v>2138316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136.297</v>
      </c>
      <c r="J121" s="427">
        <v>135.386</v>
      </c>
      <c r="K121" s="417"/>
      <c r="L121" s="418"/>
      <c r="M121" s="419"/>
      <c r="N121" s="418"/>
      <c r="O121" s="420"/>
      <c r="P121" s="421">
        <v>64718953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8" t="s">
        <v>90</v>
      </c>
      <c r="M123" s="215">
        <f>+(J123-I123)/I123</f>
        <v>8.3944182005756679E-3</v>
      </c>
      <c r="O123" s="432" t="s">
        <v>90</v>
      </c>
      <c r="P123" s="166">
        <v>314976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109.295</v>
      </c>
      <c r="J124" s="323">
        <v>109.791</v>
      </c>
      <c r="K124" s="214" t="s">
        <v>78</v>
      </c>
      <c r="M124" s="215" t="e">
        <f>+(#REF!-I124)/I124</f>
        <v>#REF!</v>
      </c>
      <c r="O124" s="437" t="s">
        <v>78</v>
      </c>
      <c r="P124" s="438">
        <v>735715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108.19499999999999</v>
      </c>
      <c r="J125" s="323">
        <v>109.922</v>
      </c>
      <c r="K125" s="214" t="s">
        <v>78</v>
      </c>
      <c r="M125" s="215">
        <f t="shared" ref="M125:M130" si="12">+(J125-I125)/I125</f>
        <v>1.5961920606312713E-2</v>
      </c>
      <c r="O125" s="437" t="s">
        <v>78</v>
      </c>
      <c r="P125" s="54">
        <v>347356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167.422</v>
      </c>
      <c r="J126" s="442">
        <v>170.523</v>
      </c>
      <c r="K126" s="218" t="s">
        <v>80</v>
      </c>
      <c r="M126" s="215">
        <f t="shared" si="12"/>
        <v>1.8522058032994462E-2</v>
      </c>
      <c r="O126" s="443" t="s">
        <v>80</v>
      </c>
      <c r="P126" s="396">
        <v>2156943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165.40199999999999</v>
      </c>
      <c r="J127" s="431">
        <v>167.30199999999999</v>
      </c>
      <c r="K127" s="84" t="s">
        <v>80</v>
      </c>
      <c r="L127" s="16"/>
      <c r="M127" s="17">
        <f t="shared" si="12"/>
        <v>1.148716460502295E-2</v>
      </c>
      <c r="N127" s="16"/>
      <c r="O127" s="443" t="s">
        <v>80</v>
      </c>
      <c r="P127" s="166">
        <v>2494142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154.345</v>
      </c>
      <c r="J128" s="431">
        <v>155.35499999999999</v>
      </c>
      <c r="K128" s="84" t="s">
        <v>80</v>
      </c>
      <c r="L128" s="16"/>
      <c r="M128" s="17">
        <f t="shared" si="12"/>
        <v>6.5437817875537976E-3</v>
      </c>
      <c r="N128" s="16"/>
      <c r="O128" s="444" t="s">
        <v>80</v>
      </c>
      <c r="P128" s="166">
        <v>6503763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19.72</v>
      </c>
      <c r="J129" s="431">
        <v>20.349</v>
      </c>
      <c r="K129" s="218" t="s">
        <v>80</v>
      </c>
      <c r="M129" s="215">
        <f t="shared" si="12"/>
        <v>3.1896551724138002E-2</v>
      </c>
      <c r="O129" s="443" t="s">
        <v>80</v>
      </c>
      <c r="P129" s="166">
        <v>2585087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126.483</v>
      </c>
      <c r="J130" s="431">
        <v>127.52200000000001</v>
      </c>
      <c r="K130" s="218" t="s">
        <v>80</v>
      </c>
      <c r="M130" s="215">
        <f t="shared" si="12"/>
        <v>8.2145426658128077E-3</v>
      </c>
      <c r="O130" s="443" t="s">
        <v>80</v>
      </c>
      <c r="P130" s="166">
        <v>712341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132.60300000000001</v>
      </c>
      <c r="J131" s="446">
        <v>133.33199999999999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444098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5047.1480000000001</v>
      </c>
      <c r="J134" s="323">
        <v>5111.9970000000003</v>
      </c>
      <c r="K134" s="218"/>
      <c r="M134" s="243">
        <f t="shared" si="13"/>
        <v>1.284864244123615E-2</v>
      </c>
      <c r="O134" s="443" t="s">
        <v>80</v>
      </c>
      <c r="P134" s="233">
        <v>30677094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4910.5309999999999</v>
      </c>
      <c r="J135" s="460">
        <v>4960.3940000000002</v>
      </c>
      <c r="K135" s="461"/>
      <c r="L135" s="462"/>
      <c r="M135" s="463">
        <f t="shared" si="13"/>
        <v>1.0154298995363289E-2</v>
      </c>
      <c r="N135" s="462"/>
      <c r="O135" s="464" t="s">
        <v>185</v>
      </c>
      <c r="P135" s="465">
        <v>4761979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83.492000000000004</v>
      </c>
      <c r="J136" s="431">
        <v>81.792000000000002</v>
      </c>
      <c r="K136" s="469"/>
      <c r="L136" s="470"/>
      <c r="M136" s="471">
        <f t="shared" si="13"/>
        <v>-2.0361232213864836E-2</v>
      </c>
      <c r="N136" s="470"/>
      <c r="O136" s="432" t="s">
        <v>90</v>
      </c>
      <c r="P136" s="472">
        <v>1135845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4290.6779999999999</v>
      </c>
      <c r="J137" s="505">
        <v>4339.1679999999997</v>
      </c>
      <c r="K137" s="461"/>
      <c r="L137" s="462"/>
      <c r="M137" s="463">
        <f>+(J137-I137)/I137</f>
        <v>1.1301244232263474E-2</v>
      </c>
      <c r="N137" s="462"/>
      <c r="O137" s="464" t="s">
        <v>185</v>
      </c>
      <c r="P137" s="476">
        <v>12501144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9.36</v>
      </c>
      <c r="J138" s="431">
        <v>9.5510000000000002</v>
      </c>
      <c r="K138" s="469"/>
      <c r="L138" s="470"/>
      <c r="M138" s="471">
        <f>+(J138-I138)/I138</f>
        <v>2.0405982905982986E-2</v>
      </c>
      <c r="N138" s="470"/>
      <c r="O138" s="464" t="s">
        <v>185</v>
      </c>
      <c r="P138" s="476">
        <v>2430998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154.78299999999999</v>
      </c>
      <c r="J139" s="25">
        <v>155.703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29216181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117.553</v>
      </c>
      <c r="J141" s="482">
        <v>117.196</v>
      </c>
      <c r="K141" s="285"/>
      <c r="L141" s="8"/>
      <c r="M141" s="483"/>
      <c r="N141" s="8"/>
      <c r="O141" s="484"/>
      <c r="P141" s="305">
        <v>3861391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9866.3739999999998</v>
      </c>
      <c r="J143" s="482">
        <v>10069.893</v>
      </c>
      <c r="K143" s="218" t="s">
        <v>80</v>
      </c>
      <c r="M143" s="215">
        <f>+(J143-I143)/I143</f>
        <v>2.062753753303901E-2</v>
      </c>
      <c r="O143" s="443" t="s">
        <v>80</v>
      </c>
      <c r="P143" s="476">
        <v>11024946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B8" zoomScale="111" zoomScaleNormal="111" zoomScaleSheetLayoutView="100" workbookViewId="0">
      <selection activeCell="P31" sqref="P31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193.327</v>
      </c>
      <c r="J6" s="15">
        <v>193.35599999999999</v>
      </c>
      <c r="K6" s="16"/>
      <c r="L6" s="16"/>
      <c r="M6" s="17"/>
      <c r="N6" s="16"/>
      <c r="O6" s="1"/>
      <c r="P6" s="18">
        <v>526838530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132.06399999999999</v>
      </c>
      <c r="J7" s="25">
        <v>132.084</v>
      </c>
      <c r="K7" s="16"/>
      <c r="L7" s="16"/>
      <c r="M7" s="17"/>
      <c r="N7" s="16"/>
      <c r="O7" s="1"/>
      <c r="P7" s="26">
        <v>256526364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111.044</v>
      </c>
      <c r="J8" s="25">
        <v>111.05800000000001</v>
      </c>
      <c r="K8" s="16"/>
      <c r="L8" s="16"/>
      <c r="M8" s="17"/>
      <c r="N8" s="16"/>
      <c r="O8" s="1"/>
      <c r="P8" s="18">
        <v>57204784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117.749</v>
      </c>
      <c r="J9" s="25">
        <v>117.768</v>
      </c>
      <c r="K9" s="16"/>
      <c r="L9" s="16"/>
      <c r="M9" s="17"/>
      <c r="N9" s="16"/>
      <c r="P9" s="18">
        <v>82539104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115.566</v>
      </c>
      <c r="J10" s="25">
        <v>115.583</v>
      </c>
      <c r="K10" s="16"/>
      <c r="L10" s="16"/>
      <c r="M10" s="17"/>
      <c r="N10" s="16"/>
      <c r="O10" s="40"/>
      <c r="P10" s="41">
        <v>12929261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112.494</v>
      </c>
      <c r="J11" s="44">
        <v>112.51600000000001</v>
      </c>
      <c r="K11" s="16"/>
      <c r="L11" s="16"/>
      <c r="M11" s="17"/>
      <c r="N11" s="16"/>
      <c r="O11" s="40"/>
      <c r="P11" s="41">
        <v>95676969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111.708</v>
      </c>
      <c r="J12" s="25">
        <v>111.72199999999999</v>
      </c>
      <c r="K12" s="16"/>
      <c r="L12" s="17"/>
      <c r="M12" s="16"/>
      <c r="N12" s="47"/>
      <c r="O12" s="47"/>
      <c r="P12" s="48">
        <v>3455355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45.731999999999999</v>
      </c>
      <c r="J13" s="52">
        <v>45.737000000000002</v>
      </c>
      <c r="K13" s="16"/>
      <c r="L13" s="16"/>
      <c r="M13" s="17"/>
      <c r="N13" s="16"/>
      <c r="O13" s="53"/>
      <c r="P13" s="54">
        <v>34322738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32.167999999999999</v>
      </c>
      <c r="J14" s="52">
        <v>32.173000000000002</v>
      </c>
      <c r="K14" s="16"/>
      <c r="L14" s="16"/>
      <c r="M14" s="17"/>
      <c r="N14" s="16"/>
      <c r="O14" s="53"/>
      <c r="P14" s="54">
        <v>4846018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108.785</v>
      </c>
      <c r="J15" s="52">
        <v>108.807</v>
      </c>
      <c r="K15" s="16"/>
      <c r="L15" s="17"/>
      <c r="M15" s="16"/>
      <c r="N15" s="62"/>
      <c r="O15" s="63"/>
      <c r="P15" s="64">
        <v>71149354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17.07</v>
      </c>
      <c r="J17" s="73">
        <v>17.071999999999999</v>
      </c>
      <c r="K17" s="16"/>
      <c r="L17" s="16"/>
      <c r="M17" s="17"/>
      <c r="N17" s="16"/>
      <c r="O17" s="1"/>
      <c r="P17" s="64">
        <v>78539150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123.483</v>
      </c>
      <c r="J18" s="52">
        <v>123.495</v>
      </c>
      <c r="K18" s="16"/>
      <c r="L18" s="16"/>
      <c r="M18" s="17"/>
      <c r="N18" s="16"/>
      <c r="O18" s="16"/>
      <c r="P18" s="80">
        <v>1683617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4959438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114.917</v>
      </c>
      <c r="J20" s="90">
        <v>114.93300000000001</v>
      </c>
      <c r="K20" s="16"/>
      <c r="L20" s="16"/>
      <c r="M20" s="17"/>
      <c r="N20" s="16"/>
      <c r="O20" s="1"/>
      <c r="P20" s="91">
        <v>15515794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11.273999999999999</v>
      </c>
      <c r="J21" s="98">
        <v>11.275</v>
      </c>
      <c r="K21" s="99"/>
      <c r="L21" s="100"/>
      <c r="M21" s="99"/>
      <c r="N21" s="101"/>
      <c r="O21" s="102"/>
      <c r="P21" s="103">
        <v>4752043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161.62100000000001</v>
      </c>
      <c r="J22" s="52">
        <v>161.649</v>
      </c>
      <c r="P22" s="91">
        <v>67378369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11.294</v>
      </c>
      <c r="J23" s="115">
        <v>11.295</v>
      </c>
      <c r="K23" s="16"/>
      <c r="L23" s="16"/>
      <c r="M23" s="17"/>
      <c r="N23" s="16"/>
      <c r="O23" s="16"/>
      <c r="P23" s="80">
        <v>2683660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1.7849999999999999</v>
      </c>
      <c r="J25" s="121">
        <v>1.7869999999999999</v>
      </c>
      <c r="K25" s="84" t="s">
        <v>48</v>
      </c>
      <c r="L25" s="16"/>
      <c r="M25" s="17">
        <f>+(J25-I25)/I25</f>
        <v>1.1204481792717097E-3</v>
      </c>
      <c r="N25" s="16"/>
      <c r="O25" s="122" t="s">
        <v>49</v>
      </c>
      <c r="P25" s="123">
        <v>4228825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61.948</v>
      </c>
      <c r="J27" s="98">
        <v>61.954999999999998</v>
      </c>
      <c r="K27" s="16"/>
      <c r="L27" s="16"/>
      <c r="M27" s="130"/>
      <c r="N27" s="16"/>
      <c r="O27" s="16"/>
      <c r="P27" s="18">
        <v>1473229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128.43199999999999</v>
      </c>
      <c r="J28" s="52">
        <v>128.37899999999999</v>
      </c>
      <c r="K28" s="16"/>
      <c r="L28" s="16"/>
      <c r="M28" s="17"/>
      <c r="N28" s="16"/>
      <c r="O28" s="136"/>
      <c r="P28" s="54">
        <v>6074230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103.86799999999999</v>
      </c>
      <c r="J29" s="142">
        <v>103.752</v>
      </c>
      <c r="K29" s="16"/>
      <c r="L29" s="16"/>
      <c r="M29" s="17"/>
      <c r="N29" s="16"/>
      <c r="O29" s="136"/>
      <c r="P29" s="54">
        <v>619093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102.44799999999999</v>
      </c>
      <c r="J30" s="148">
        <v>102.468</v>
      </c>
      <c r="K30" s="16"/>
      <c r="L30" s="16"/>
      <c r="M30" s="149"/>
      <c r="N30" s="16"/>
      <c r="O30" s="150"/>
      <c r="P30" s="64">
        <v>54757268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129.221</v>
      </c>
      <c r="J32" s="73">
        <v>128.97399999999999</v>
      </c>
      <c r="K32" s="16"/>
      <c r="L32" s="16"/>
      <c r="M32" s="17"/>
      <c r="N32" s="16"/>
      <c r="O32" s="53"/>
      <c r="P32" s="159">
        <v>1057079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496.16199999999998</v>
      </c>
      <c r="J33" s="52">
        <v>495.43900000000002</v>
      </c>
      <c r="K33" s="16"/>
      <c r="L33" s="16"/>
      <c r="M33" s="17"/>
      <c r="N33" s="16"/>
      <c r="O33" s="165"/>
      <c r="P33" s="166">
        <v>994842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116.43600000000001</v>
      </c>
      <c r="J34" s="52">
        <v>116.569</v>
      </c>
      <c r="K34" s="16"/>
      <c r="L34" s="16"/>
      <c r="M34" s="17"/>
      <c r="N34" s="16"/>
      <c r="O34" s="170"/>
      <c r="P34" s="166">
        <v>505559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120.31100000000001</v>
      </c>
      <c r="J35" s="25">
        <v>120.32</v>
      </c>
      <c r="K35" s="16"/>
      <c r="L35" s="16"/>
      <c r="M35" s="17"/>
      <c r="N35" s="16"/>
      <c r="P35" s="166">
        <v>196603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125.05800000000001</v>
      </c>
      <c r="J36" s="25">
        <v>125.071</v>
      </c>
      <c r="K36" s="16"/>
      <c r="L36" s="16"/>
      <c r="M36" s="17"/>
      <c r="N36" s="16"/>
      <c r="O36" s="170"/>
      <c r="P36" s="166">
        <v>128698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107.04300000000001</v>
      </c>
      <c r="J37" s="25">
        <v>107.054</v>
      </c>
      <c r="K37" s="16"/>
      <c r="L37" s="16"/>
      <c r="M37" s="17"/>
      <c r="N37" s="16"/>
      <c r="O37" s="170"/>
      <c r="P37" s="166">
        <v>121828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99.293000000000006</v>
      </c>
      <c r="J38" s="25">
        <v>98.837000000000003</v>
      </c>
      <c r="K38" s="16"/>
      <c r="L38" s="16"/>
      <c r="M38" s="17"/>
      <c r="N38" s="16"/>
      <c r="O38" s="136"/>
      <c r="P38" s="166">
        <v>132145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170.03800000000001</v>
      </c>
      <c r="J39" s="25">
        <v>169.46199999999999</v>
      </c>
      <c r="K39" s="16"/>
      <c r="L39" s="16"/>
      <c r="M39" s="17"/>
      <c r="N39" s="16"/>
      <c r="O39" s="136"/>
      <c r="P39" s="166">
        <v>538381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88.438999999999993</v>
      </c>
      <c r="J40" s="25">
        <v>88.183999999999997</v>
      </c>
      <c r="K40" s="16"/>
      <c r="L40" s="17"/>
      <c r="M40" s="16"/>
      <c r="N40" s="183"/>
      <c r="O40" s="183"/>
      <c r="P40" s="184">
        <v>921791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118.096</v>
      </c>
      <c r="J41" s="52">
        <v>118.071</v>
      </c>
      <c r="K41" s="16"/>
      <c r="L41" s="17"/>
      <c r="M41" s="16"/>
      <c r="N41" s="62"/>
      <c r="O41" s="62"/>
      <c r="P41" s="187">
        <v>37982081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153.298</v>
      </c>
      <c r="J42" s="25">
        <v>152.614</v>
      </c>
      <c r="K42" s="16"/>
      <c r="L42" s="16"/>
      <c r="M42" s="17"/>
      <c r="N42" s="16"/>
      <c r="O42" s="189"/>
      <c r="P42" s="166">
        <v>612595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138.995</v>
      </c>
      <c r="J43" s="25">
        <v>139.09399999999999</v>
      </c>
      <c r="K43" s="16"/>
      <c r="L43" s="16"/>
      <c r="M43" s="17"/>
      <c r="N43" s="16"/>
      <c r="O43" s="189"/>
      <c r="P43" s="166">
        <v>558324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90.582999999999998</v>
      </c>
      <c r="J44" s="25">
        <v>90.445999999999998</v>
      </c>
      <c r="K44" s="16"/>
      <c r="L44" s="16"/>
      <c r="M44" s="17"/>
      <c r="N44" s="16"/>
      <c r="O44" s="198"/>
      <c r="P44" s="199">
        <v>88456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20.523</v>
      </c>
      <c r="J45" s="205">
        <v>20.48</v>
      </c>
      <c r="K45" s="16"/>
      <c r="L45" s="16"/>
      <c r="M45" s="17"/>
      <c r="N45" s="16"/>
      <c r="O45" s="198"/>
      <c r="P45" s="166">
        <v>40514451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2083.54</v>
      </c>
      <c r="J47" s="213">
        <v>2094.7649999999999</v>
      </c>
      <c r="K47" s="214" t="s">
        <v>78</v>
      </c>
      <c r="M47" s="215">
        <f t="shared" ref="M47" si="3">+(J47-I47)/I47</f>
        <v>5.3874655634160657E-3</v>
      </c>
      <c r="O47" s="216" t="s">
        <v>78</v>
      </c>
      <c r="P47" s="91">
        <v>9378263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120.116</v>
      </c>
      <c r="J48" s="25">
        <v>121.85299999999999</v>
      </c>
      <c r="K48" s="218" t="s">
        <v>80</v>
      </c>
      <c r="M48" s="215" t="e">
        <f>+(#REF!-#REF!)/#REF!</f>
        <v>#REF!</v>
      </c>
      <c r="O48" s="219" t="s">
        <v>80</v>
      </c>
      <c r="P48" s="220">
        <v>60926310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180.44499999999999</v>
      </c>
      <c r="J49" s="25">
        <v>182.565</v>
      </c>
      <c r="K49" s="218" t="s">
        <v>80</v>
      </c>
      <c r="M49" s="215" t="e">
        <f>+(#REF!-#REF!)/#REF!</f>
        <v>#REF!</v>
      </c>
      <c r="O49" s="219" t="s">
        <v>80</v>
      </c>
      <c r="P49" s="220">
        <v>1488632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16.059999999999999</v>
      </c>
      <c r="J50" s="283">
        <v>16.420999999999999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4674929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2.657</v>
      </c>
      <c r="J51" s="98">
        <v>2.6970000000000001</v>
      </c>
      <c r="K51" s="218"/>
      <c r="M51" s="215">
        <f t="shared" ref="M51:M52" si="5">+(J51-I51)/I51</f>
        <v>1.5054572826496061E-2</v>
      </c>
      <c r="O51" s="222" t="s">
        <v>48</v>
      </c>
      <c r="P51" s="220">
        <v>9957499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2.3959999999999999</v>
      </c>
      <c r="J52" s="25">
        <v>2.4239999999999999</v>
      </c>
      <c r="K52" s="223" t="s">
        <v>48</v>
      </c>
      <c r="M52" s="215">
        <f t="shared" si="5"/>
        <v>1.1686143572621046E-2</v>
      </c>
      <c r="O52" s="224" t="s">
        <v>48</v>
      </c>
      <c r="P52" s="225">
        <v>9047722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65.265000000000001</v>
      </c>
      <c r="J53" s="231">
        <v>65.965999999999994</v>
      </c>
      <c r="K53" s="218" t="s">
        <v>80</v>
      </c>
      <c r="M53" s="215">
        <f>+(J53-I53)/I53</f>
        <v>1.0740825863786002E-2</v>
      </c>
      <c r="O53" s="232" t="s">
        <v>88</v>
      </c>
      <c r="P53" s="233">
        <v>65966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1.0960000000000001</v>
      </c>
      <c r="J54" s="237">
        <v>1.0980000000000001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2073234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1.252</v>
      </c>
      <c r="J55" s="237">
        <v>1.2529999999999999</v>
      </c>
      <c r="K55" s="238"/>
      <c r="M55" s="243">
        <f t="shared" ref="M55:M62" si="6">+(J55-I55)/I55</f>
        <v>7.9872204472834654E-4</v>
      </c>
      <c r="O55" s="239" t="s">
        <v>90</v>
      </c>
      <c r="P55" s="225">
        <v>775256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1.1459999999999999</v>
      </c>
      <c r="J56" s="242">
        <v>1.145</v>
      </c>
      <c r="K56" s="238"/>
      <c r="M56" s="243">
        <f t="shared" si="6"/>
        <v>-8.7260034904004357E-4</v>
      </c>
      <c r="O56" s="239" t="s">
        <v>90</v>
      </c>
      <c r="P56" s="54">
        <v>683983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1.0980000000000001</v>
      </c>
      <c r="J57" s="52">
        <v>1.097</v>
      </c>
      <c r="K57" s="238"/>
      <c r="M57" s="243">
        <f t="shared" si="6"/>
        <v>-9.1074681238625845E-4</v>
      </c>
      <c r="O57" s="239" t="s">
        <v>90</v>
      </c>
      <c r="P57" s="54">
        <v>652747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106.49299999999999</v>
      </c>
      <c r="J58" s="251">
        <v>107.023</v>
      </c>
      <c r="K58" s="238"/>
      <c r="M58" s="243">
        <f t="shared" si="6"/>
        <v>4.9768529386908173E-3</v>
      </c>
      <c r="O58" s="252" t="s">
        <v>80</v>
      </c>
      <c r="P58" s="225">
        <v>15479645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129.315</v>
      </c>
      <c r="J59" s="258">
        <v>128.59399999999999</v>
      </c>
      <c r="K59" s="238"/>
      <c r="M59" s="243">
        <f t="shared" si="6"/>
        <v>-5.5755326141592515E-3</v>
      </c>
      <c r="O59" s="252" t="s">
        <v>80</v>
      </c>
      <c r="P59" s="225">
        <v>101332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1071.241</v>
      </c>
      <c r="J60" s="25">
        <v>1088.96</v>
      </c>
      <c r="K60" s="238"/>
      <c r="M60" s="243" t="e">
        <f>+(I60-#REF!)/#REF!</f>
        <v>#REF!</v>
      </c>
      <c r="O60" s="216" t="s">
        <v>78</v>
      </c>
      <c r="P60" s="225">
        <v>5444800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10.895</v>
      </c>
      <c r="J61" s="258">
        <v>10.28</v>
      </c>
      <c r="K61" s="238"/>
      <c r="M61" s="243">
        <f t="shared" si="6"/>
        <v>-5.6447911886186343E-2</v>
      </c>
      <c r="O61" s="252" t="s">
        <v>80</v>
      </c>
      <c r="P61" s="262">
        <v>5788415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9.2620000000000005</v>
      </c>
      <c r="J62" s="269">
        <v>9.4550000000000001</v>
      </c>
      <c r="K62" s="270"/>
      <c r="L62" s="271"/>
      <c r="M62" s="272">
        <f t="shared" si="6"/>
        <v>2.0837832001727445E-2</v>
      </c>
      <c r="N62" s="271"/>
      <c r="O62" s="273" t="s">
        <v>80</v>
      </c>
      <c r="P62" s="262">
        <v>24503640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82.388000000000005</v>
      </c>
      <c r="J64" s="283">
        <v>82.042000000000002</v>
      </c>
      <c r="K64" s="16"/>
      <c r="L64" s="16"/>
      <c r="M64" s="17"/>
      <c r="N64" s="16"/>
      <c r="O64" s="136"/>
      <c r="P64" s="284">
        <v>1257628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106.712</v>
      </c>
      <c r="J70" s="293">
        <v>106.724</v>
      </c>
      <c r="K70" s="16"/>
      <c r="L70" s="17"/>
      <c r="M70" s="16"/>
      <c r="N70" s="294"/>
      <c r="O70" s="294"/>
      <c r="P70" s="225">
        <v>75656748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98.710999999999999</v>
      </c>
      <c r="J71" s="283">
        <v>98.721999999999994</v>
      </c>
      <c r="K71" s="16"/>
      <c r="L71" s="17"/>
      <c r="M71" s="16"/>
      <c r="N71" s="299"/>
      <c r="O71" s="299"/>
      <c r="P71" s="48">
        <v>79224218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104.804</v>
      </c>
      <c r="J72" s="283">
        <v>104.818</v>
      </c>
      <c r="K72" s="16"/>
      <c r="L72" s="17"/>
      <c r="M72" s="16"/>
      <c r="N72" s="299"/>
      <c r="O72" s="299"/>
      <c r="P72" s="48">
        <v>42548164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101.941</v>
      </c>
      <c r="J73" s="283">
        <v>101.956</v>
      </c>
      <c r="K73" s="16"/>
      <c r="L73" s="17"/>
      <c r="M73" s="16"/>
      <c r="N73" s="303"/>
      <c r="O73" s="303"/>
      <c r="P73" s="48">
        <v>100223680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103.28100000000001</v>
      </c>
      <c r="J74" s="283">
        <v>103.3</v>
      </c>
      <c r="K74" s="16"/>
      <c r="L74" s="17"/>
      <c r="M74" s="16"/>
      <c r="N74" s="62"/>
      <c r="O74" s="62"/>
      <c r="P74" s="48">
        <v>87576783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106.474</v>
      </c>
      <c r="J75" s="283">
        <v>106.49</v>
      </c>
      <c r="K75" s="16"/>
      <c r="L75" s="17"/>
      <c r="M75" s="16"/>
      <c r="N75" s="47"/>
      <c r="O75" s="47"/>
      <c r="P75" s="48">
        <v>57305035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103.30800000000001</v>
      </c>
      <c r="J76" s="283">
        <v>103.32299999999999</v>
      </c>
      <c r="K76" s="16"/>
      <c r="L76" s="17"/>
      <c r="M76" s="16"/>
      <c r="N76" s="62"/>
      <c r="O76" s="62"/>
      <c r="P76" s="48">
        <v>231158802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100.71</v>
      </c>
      <c r="J77" s="283">
        <v>100.724</v>
      </c>
      <c r="K77" s="16"/>
      <c r="L77" s="17"/>
      <c r="M77" s="16"/>
      <c r="N77" s="294"/>
      <c r="O77" s="294"/>
      <c r="P77" s="305">
        <v>152939685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101.801</v>
      </c>
      <c r="J78" s="283">
        <v>101.80800000000001</v>
      </c>
      <c r="K78" s="16"/>
      <c r="L78" s="17"/>
      <c r="M78" s="16"/>
      <c r="N78" s="294"/>
      <c r="O78" s="294"/>
      <c r="P78" s="305">
        <v>2311457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104.123</v>
      </c>
      <c r="J79" s="283">
        <v>104.139</v>
      </c>
      <c r="K79" s="16"/>
      <c r="L79" s="17"/>
      <c r="M79" s="16"/>
      <c r="N79" s="40"/>
      <c r="O79" s="40"/>
      <c r="P79" s="41">
        <v>20747065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105.846</v>
      </c>
      <c r="J80" s="283">
        <v>105.864</v>
      </c>
      <c r="K80" s="16"/>
      <c r="L80" s="17"/>
      <c r="M80" s="16"/>
      <c r="N80" s="47"/>
      <c r="O80" s="47"/>
      <c r="P80" s="262">
        <v>51530710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103.444</v>
      </c>
      <c r="J81" s="283">
        <v>103.45399999999999</v>
      </c>
      <c r="K81" s="8"/>
      <c r="L81" s="306"/>
      <c r="M81" s="8"/>
      <c r="N81" s="307"/>
      <c r="O81" s="307"/>
      <c r="P81" s="305">
        <v>102496079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102.754</v>
      </c>
      <c r="J82" s="283">
        <v>102.765</v>
      </c>
      <c r="K82" s="16"/>
      <c r="L82" s="17"/>
      <c r="M82" s="16"/>
      <c r="N82" s="62"/>
      <c r="O82" s="62"/>
      <c r="P82" s="310">
        <v>13830379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107.41</v>
      </c>
      <c r="J83" s="283">
        <v>107.426</v>
      </c>
      <c r="K83" s="16"/>
      <c r="L83" s="17"/>
      <c r="M83" s="16"/>
      <c r="N83" s="183"/>
      <c r="O83" s="183"/>
      <c r="P83" s="310">
        <v>482269216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102.434</v>
      </c>
      <c r="J84" s="283">
        <v>102.44499999999999</v>
      </c>
      <c r="K84" s="16"/>
      <c r="L84" s="17"/>
      <c r="M84" s="16"/>
      <c r="N84" s="47"/>
      <c r="O84" s="47"/>
      <c r="P84" s="310">
        <v>6749379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101.396</v>
      </c>
      <c r="J85" s="283">
        <v>101.41200000000001</v>
      </c>
      <c r="K85" s="16"/>
      <c r="L85" s="17"/>
      <c r="M85" s="16"/>
      <c r="N85" s="183"/>
      <c r="O85" s="183"/>
      <c r="P85" s="321">
        <v>90957354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104.63</v>
      </c>
      <c r="J86" s="323">
        <v>104.642</v>
      </c>
      <c r="K86" s="16"/>
      <c r="L86" s="17"/>
      <c r="M86" s="16"/>
      <c r="N86" s="62"/>
      <c r="O86" s="183"/>
      <c r="P86" s="310">
        <v>2308716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101.551</v>
      </c>
      <c r="J87" s="283">
        <v>101.566</v>
      </c>
      <c r="K87" s="16"/>
      <c r="L87" s="17"/>
      <c r="M87" s="16"/>
      <c r="N87" s="47"/>
      <c r="O87" s="47"/>
      <c r="P87" s="324">
        <v>237802366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101.057</v>
      </c>
      <c r="J88" s="283">
        <v>101.071</v>
      </c>
      <c r="K88" s="16"/>
      <c r="L88" s="17"/>
      <c r="M88" s="16"/>
      <c r="N88" s="47"/>
      <c r="O88" s="47"/>
      <c r="P88" s="324">
        <v>5845594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104.68</v>
      </c>
      <c r="J89" s="328">
        <v>104.693</v>
      </c>
      <c r="K89" s="16"/>
      <c r="L89" s="17"/>
      <c r="M89" s="16"/>
      <c r="N89" s="62"/>
      <c r="O89" s="62"/>
      <c r="P89" s="324">
        <v>21511512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100.997</v>
      </c>
      <c r="J90" s="332">
        <v>101.008</v>
      </c>
      <c r="K90" s="16"/>
      <c r="L90" s="17"/>
      <c r="M90" s="16"/>
      <c r="N90" s="47"/>
      <c r="O90" s="47"/>
      <c r="P90" s="324">
        <v>79341944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104.30500000000001</v>
      </c>
      <c r="J92" s="337">
        <v>104.316</v>
      </c>
      <c r="L92" s="215"/>
      <c r="M92" s="1"/>
      <c r="N92" s="338"/>
      <c r="O92" s="338"/>
      <c r="P92" s="339">
        <v>2207433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102.675</v>
      </c>
      <c r="J93" s="283">
        <v>102.68899999999999</v>
      </c>
      <c r="K93" s="16"/>
      <c r="L93" s="17"/>
      <c r="M93" s="16"/>
      <c r="N93" s="47"/>
      <c r="O93" s="47"/>
      <c r="P93" s="310">
        <v>7057237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104.396</v>
      </c>
      <c r="J94" s="348">
        <v>104.404</v>
      </c>
      <c r="K94" s="16"/>
      <c r="L94" s="17"/>
      <c r="M94" s="16"/>
      <c r="N94" s="47"/>
      <c r="O94" s="47"/>
      <c r="P94" s="310">
        <v>3434166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106.688</v>
      </c>
      <c r="J96" s="357">
        <v>106.854</v>
      </c>
      <c r="K96" s="16"/>
      <c r="L96" s="17"/>
      <c r="M96" s="16"/>
      <c r="N96" s="358"/>
      <c r="O96" s="359" t="s">
        <v>78</v>
      </c>
      <c r="P96" s="91">
        <v>9413775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57.822000000000003</v>
      </c>
      <c r="J98" s="293">
        <v>57.292999999999999</v>
      </c>
      <c r="K98" s="16"/>
      <c r="L98" s="16"/>
      <c r="M98" s="17"/>
      <c r="N98" s="16"/>
      <c r="O98" s="136"/>
      <c r="P98" s="54">
        <v>5264947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87.709000000000003</v>
      </c>
      <c r="J99" s="283">
        <v>87.141000000000005</v>
      </c>
      <c r="K99" s="16"/>
      <c r="L99" s="16"/>
      <c r="M99" s="17"/>
      <c r="N99" s="16"/>
      <c r="O99" s="374"/>
      <c r="P99" s="54">
        <v>2052891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17.925000000000001</v>
      </c>
      <c r="J100" s="283">
        <v>17.963000000000001</v>
      </c>
      <c r="K100" s="283"/>
      <c r="L100" s="283"/>
      <c r="M100" s="283"/>
      <c r="N100" s="376"/>
      <c r="O100" s="377"/>
      <c r="P100" s="378">
        <v>1033565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292.30399999999997</v>
      </c>
      <c r="J101" s="283">
        <v>292.142</v>
      </c>
      <c r="K101" s="16"/>
      <c r="L101" s="16"/>
      <c r="M101" s="17"/>
      <c r="N101" s="16"/>
      <c r="O101" s="53"/>
      <c r="P101" s="54">
        <v>14163058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2047.008</v>
      </c>
      <c r="J102" s="283">
        <v>2047.165</v>
      </c>
      <c r="K102" s="54"/>
      <c r="M102" s="17"/>
      <c r="N102" s="16"/>
      <c r="O102" s="53"/>
      <c r="P102" s="54">
        <v>2417702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71.024000000000001</v>
      </c>
      <c r="J103" s="283">
        <v>70.915000000000006</v>
      </c>
      <c r="K103" s="16"/>
      <c r="L103" s="16"/>
      <c r="M103" s="17"/>
      <c r="N103" s="16"/>
      <c r="O103" s="136"/>
      <c r="P103" s="54">
        <v>1213368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55.826000000000001</v>
      </c>
      <c r="J104" s="283">
        <v>55.795000000000002</v>
      </c>
      <c r="K104" s="16"/>
      <c r="L104" s="16"/>
      <c r="M104" s="17"/>
      <c r="N104" s="16"/>
      <c r="O104" s="136"/>
      <c r="P104" s="54">
        <v>1135332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104.90600000000001</v>
      </c>
      <c r="J105" s="332">
        <v>104.745</v>
      </c>
      <c r="K105" s="387"/>
      <c r="L105" s="387"/>
      <c r="M105" s="17"/>
      <c r="N105" s="387"/>
      <c r="O105" s="338"/>
      <c r="P105" s="378">
        <v>1011738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10.875</v>
      </c>
      <c r="J107" s="283">
        <v>10.855</v>
      </c>
      <c r="K107" s="16"/>
      <c r="L107" s="17"/>
      <c r="M107" s="16"/>
      <c r="N107" s="84"/>
      <c r="O107" s="136"/>
      <c r="P107" s="166">
        <v>430105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12.51</v>
      </c>
      <c r="J108" s="283">
        <v>12.555999999999999</v>
      </c>
      <c r="K108" s="16"/>
      <c r="L108" s="17"/>
      <c r="M108" s="16"/>
      <c r="N108" s="84"/>
      <c r="O108" s="136"/>
      <c r="P108" s="166">
        <v>1410253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13.875</v>
      </c>
      <c r="J109" s="283">
        <v>13.849</v>
      </c>
      <c r="K109" s="16"/>
      <c r="L109" s="17"/>
      <c r="M109" s="16"/>
      <c r="N109" s="84"/>
      <c r="O109" s="392"/>
      <c r="P109" s="166">
        <v>43641016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12.242000000000001</v>
      </c>
      <c r="J110" s="283">
        <v>12.226000000000001</v>
      </c>
      <c r="K110" s="16"/>
      <c r="L110" s="17"/>
      <c r="M110" s="16"/>
      <c r="N110" s="84"/>
      <c r="O110" s="136"/>
      <c r="P110" s="166">
        <v>16780393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147.53399999999999</v>
      </c>
      <c r="J111" s="394">
        <v>147.548</v>
      </c>
      <c r="K111" s="16"/>
      <c r="L111" s="395"/>
      <c r="M111" s="16"/>
      <c r="N111" s="84"/>
      <c r="O111" s="136"/>
      <c r="P111" s="396">
        <v>147548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7.8940000000000001</v>
      </c>
      <c r="J112" s="323">
        <v>7.8620000000000001</v>
      </c>
      <c r="K112" s="16"/>
      <c r="L112" s="17"/>
      <c r="M112" s="16"/>
      <c r="N112" s="84"/>
      <c r="O112" s="400"/>
      <c r="P112" s="166">
        <v>563011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101.977</v>
      </c>
      <c r="J113" s="283">
        <v>102.015</v>
      </c>
      <c r="K113" s="16"/>
      <c r="L113" s="17"/>
      <c r="M113" s="16"/>
      <c r="N113" s="84"/>
      <c r="O113" s="402"/>
      <c r="P113" s="166">
        <v>174650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79.88</v>
      </c>
      <c r="J114" s="283">
        <v>79.474000000000004</v>
      </c>
      <c r="K114" s="16"/>
      <c r="L114" s="16"/>
      <c r="M114" s="17"/>
      <c r="N114" s="16"/>
      <c r="O114" s="136"/>
      <c r="P114" s="166">
        <v>391094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81.957999999999998</v>
      </c>
      <c r="J115" s="323">
        <v>81.498000000000005</v>
      </c>
      <c r="K115" s="16"/>
      <c r="L115" s="16"/>
      <c r="M115" s="17"/>
      <c r="N115" s="16"/>
      <c r="O115" s="53"/>
      <c r="P115" s="166">
        <v>140829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97.186000000000007</v>
      </c>
      <c r="J116" s="323">
        <v>97.132999999999996</v>
      </c>
      <c r="K116" s="410"/>
      <c r="L116" s="411"/>
      <c r="M116" s="410"/>
      <c r="N116" s="412"/>
      <c r="O116" s="402"/>
      <c r="P116" s="166">
        <v>1980055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85.314999999999998</v>
      </c>
      <c r="J117" s="283">
        <v>84.864999999999995</v>
      </c>
      <c r="K117" s="16"/>
      <c r="L117" s="16"/>
      <c r="M117" s="17"/>
      <c r="N117" s="16"/>
      <c r="O117" s="136"/>
      <c r="P117" s="166">
        <v>4806117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88.019000000000005</v>
      </c>
      <c r="J118" s="323">
        <v>88.016999999999996</v>
      </c>
      <c r="K118" s="16"/>
      <c r="L118" s="16"/>
      <c r="M118" s="17"/>
      <c r="N118" s="16"/>
      <c r="O118" s="53"/>
      <c r="P118" s="166">
        <v>334465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8.8610000000000007</v>
      </c>
      <c r="J119" s="323">
        <v>8.8179999999999996</v>
      </c>
      <c r="K119" s="410"/>
      <c r="L119" s="411"/>
      <c r="M119" s="410"/>
      <c r="N119" s="412"/>
      <c r="O119" s="402"/>
      <c r="P119" s="166">
        <v>599189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88.397000000000006</v>
      </c>
      <c r="J120" s="283">
        <v>88.481999999999999</v>
      </c>
      <c r="K120" s="417"/>
      <c r="L120" s="418"/>
      <c r="M120" s="419"/>
      <c r="N120" s="418"/>
      <c r="O120" s="420"/>
      <c r="P120" s="421">
        <v>2140388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135.386</v>
      </c>
      <c r="J121" s="427">
        <v>135.04900000000001</v>
      </c>
      <c r="K121" s="417"/>
      <c r="L121" s="418"/>
      <c r="M121" s="419"/>
      <c r="N121" s="418"/>
      <c r="O121" s="420"/>
      <c r="P121" s="421">
        <v>64572381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8" t="s">
        <v>90</v>
      </c>
      <c r="M123" s="215">
        <f>+(J123-I123)/I123</f>
        <v>-1.241680846022966E-2</v>
      </c>
      <c r="O123" s="432" t="s">
        <v>90</v>
      </c>
      <c r="P123" s="166">
        <v>311063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109.295</v>
      </c>
      <c r="J124" s="323">
        <v>109.791</v>
      </c>
      <c r="K124" s="214" t="s">
        <v>78</v>
      </c>
      <c r="M124" s="215" t="e">
        <f>+(#REF!-I124)/I124</f>
        <v>#REF!</v>
      </c>
      <c r="O124" s="437" t="s">
        <v>78</v>
      </c>
      <c r="P124" s="438">
        <v>735715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108.19499999999999</v>
      </c>
      <c r="J125" s="323">
        <v>109.922</v>
      </c>
      <c r="K125" s="214" t="s">
        <v>78</v>
      </c>
      <c r="M125" s="215">
        <f t="shared" ref="M125:M130" si="12">+(J125-I125)/I125</f>
        <v>1.5961920606312713E-2</v>
      </c>
      <c r="O125" s="437" t="s">
        <v>78</v>
      </c>
      <c r="P125" s="54">
        <v>347356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167.422</v>
      </c>
      <c r="J126" s="442">
        <v>170.523</v>
      </c>
      <c r="K126" s="218" t="s">
        <v>80</v>
      </c>
      <c r="M126" s="215">
        <f t="shared" si="12"/>
        <v>1.8522058032994462E-2</v>
      </c>
      <c r="O126" s="443" t="s">
        <v>80</v>
      </c>
      <c r="P126" s="396">
        <v>2156943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165.40199999999999</v>
      </c>
      <c r="J127" s="431">
        <v>167.30199999999999</v>
      </c>
      <c r="K127" s="84" t="s">
        <v>80</v>
      </c>
      <c r="L127" s="16"/>
      <c r="M127" s="17">
        <f t="shared" si="12"/>
        <v>1.148716460502295E-2</v>
      </c>
      <c r="N127" s="16"/>
      <c r="O127" s="443" t="s">
        <v>80</v>
      </c>
      <c r="P127" s="166">
        <v>2494142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154.345</v>
      </c>
      <c r="J128" s="431">
        <v>155.35499999999999</v>
      </c>
      <c r="K128" s="84" t="s">
        <v>80</v>
      </c>
      <c r="L128" s="16"/>
      <c r="M128" s="17">
        <f t="shared" si="12"/>
        <v>6.5437817875537976E-3</v>
      </c>
      <c r="N128" s="16"/>
      <c r="O128" s="444" t="s">
        <v>80</v>
      </c>
      <c r="P128" s="166">
        <v>6503763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19.72</v>
      </c>
      <c r="J129" s="431">
        <v>20.349</v>
      </c>
      <c r="K129" s="218" t="s">
        <v>80</v>
      </c>
      <c r="M129" s="215">
        <f t="shared" si="12"/>
        <v>3.1896551724138002E-2</v>
      </c>
      <c r="O129" s="443" t="s">
        <v>80</v>
      </c>
      <c r="P129" s="166">
        <v>2585087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126.483</v>
      </c>
      <c r="J130" s="431">
        <v>127.52200000000001</v>
      </c>
      <c r="K130" s="218" t="s">
        <v>80</v>
      </c>
      <c r="M130" s="215">
        <f t="shared" si="12"/>
        <v>8.2145426658128077E-3</v>
      </c>
      <c r="O130" s="443" t="s">
        <v>80</v>
      </c>
      <c r="P130" s="166">
        <v>712341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133.33199999999999</v>
      </c>
      <c r="J131" s="446">
        <v>134.251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442090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5047.1480000000001</v>
      </c>
      <c r="J134" s="323">
        <v>5111.9970000000003</v>
      </c>
      <c r="K134" s="218"/>
      <c r="M134" s="243">
        <f t="shared" si="13"/>
        <v>1.284864244123615E-2</v>
      </c>
      <c r="O134" s="443" t="s">
        <v>80</v>
      </c>
      <c r="P134" s="233">
        <v>30677094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4910.5309999999999</v>
      </c>
      <c r="J135" s="460">
        <v>4960.3940000000002</v>
      </c>
      <c r="K135" s="461"/>
      <c r="L135" s="462"/>
      <c r="M135" s="463">
        <f t="shared" si="13"/>
        <v>1.0154298995363289E-2</v>
      </c>
      <c r="N135" s="462"/>
      <c r="O135" s="464" t="s">
        <v>185</v>
      </c>
      <c r="P135" s="465">
        <v>4761979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81.792000000000002</v>
      </c>
      <c r="J136" s="431">
        <v>81.483999999999995</v>
      </c>
      <c r="K136" s="469"/>
      <c r="L136" s="470"/>
      <c r="M136" s="471">
        <f t="shared" si="13"/>
        <v>-3.7656494522692553E-3</v>
      </c>
      <c r="N136" s="470"/>
      <c r="O136" s="432" t="s">
        <v>90</v>
      </c>
      <c r="P136" s="472">
        <v>1131563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4290.6779999999999</v>
      </c>
      <c r="J137" s="505">
        <v>4339.1679999999997</v>
      </c>
      <c r="K137" s="461"/>
      <c r="L137" s="462"/>
      <c r="M137" s="463">
        <f>+(J137-I137)/I137</f>
        <v>1.1301244232263474E-2</v>
      </c>
      <c r="N137" s="462"/>
      <c r="O137" s="464" t="s">
        <v>185</v>
      </c>
      <c r="P137" s="476">
        <v>12501144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9.36</v>
      </c>
      <c r="J138" s="431">
        <v>9.5510000000000002</v>
      </c>
      <c r="K138" s="469"/>
      <c r="L138" s="470"/>
      <c r="M138" s="471">
        <f>+(J138-I138)/I138</f>
        <v>2.0405982905982986E-2</v>
      </c>
      <c r="N138" s="470"/>
      <c r="O138" s="464" t="s">
        <v>185</v>
      </c>
      <c r="P138" s="476">
        <v>2430998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154.78299999999999</v>
      </c>
      <c r="J139" s="25">
        <v>155.703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29216181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117.196</v>
      </c>
      <c r="J141" s="482">
        <v>117.09399999999999</v>
      </c>
      <c r="K141" s="285"/>
      <c r="L141" s="8"/>
      <c r="M141" s="483"/>
      <c r="N141" s="8"/>
      <c r="O141" s="484"/>
      <c r="P141" s="305">
        <v>3858021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9866.3739999999998</v>
      </c>
      <c r="J143" s="482">
        <v>10069.893</v>
      </c>
      <c r="K143" s="218" t="s">
        <v>80</v>
      </c>
      <c r="M143" s="215">
        <f>+(J143-I143)/I143</f>
        <v>2.062753753303901E-2</v>
      </c>
      <c r="O143" s="443" t="s">
        <v>80</v>
      </c>
      <c r="P143" s="476">
        <v>11022336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showWhiteSpace="0" topLeftCell="B25" zoomScale="111" zoomScaleNormal="111" zoomScaleSheetLayoutView="100" workbookViewId="0">
      <selection activeCell="O39" sqref="O39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4" customWidth="1"/>
    <col min="16" max="16" width="21.42578125" style="8" customWidth="1"/>
    <col min="17" max="16384" width="11.42578125" style="4"/>
  </cols>
  <sheetData>
    <row r="1" spans="2:16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  <c r="O1" s="3"/>
      <c r="P1" s="561"/>
    </row>
    <row r="2" spans="2:16" ht="21.75" customHeight="1">
      <c r="B2" s="537"/>
      <c r="C2" s="538"/>
      <c r="D2" s="542"/>
      <c r="E2" s="575"/>
      <c r="F2" s="576"/>
      <c r="G2" s="580"/>
      <c r="H2" s="538"/>
      <c r="I2" s="542"/>
      <c r="J2" s="583"/>
      <c r="O2" s="5" t="s">
        <v>6</v>
      </c>
      <c r="P2" s="562"/>
    </row>
    <row r="3" spans="2:16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  <c r="O3" s="5"/>
      <c r="P3" s="563"/>
    </row>
    <row r="4" spans="2:16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  <c r="O4" s="5"/>
      <c r="P4" s="7" t="s">
        <v>9</v>
      </c>
    </row>
    <row r="5" spans="2:16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  <c r="O5" s="5"/>
    </row>
    <row r="6" spans="2:16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193.35599999999999</v>
      </c>
      <c r="J6" s="15">
        <v>193.38499999999999</v>
      </c>
      <c r="K6" s="16"/>
      <c r="L6" s="16"/>
      <c r="M6" s="17"/>
      <c r="N6" s="16"/>
      <c r="O6" s="1"/>
      <c r="P6" s="18">
        <v>527066559</v>
      </c>
    </row>
    <row r="7" spans="2:16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132.084</v>
      </c>
      <c r="J7" s="25">
        <v>132.10400000000001</v>
      </c>
      <c r="K7" s="16"/>
      <c r="L7" s="16"/>
      <c r="M7" s="17"/>
      <c r="N7" s="16"/>
      <c r="O7" s="1"/>
      <c r="P7" s="26">
        <v>258081660</v>
      </c>
    </row>
    <row r="8" spans="2:16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111.05800000000001</v>
      </c>
      <c r="J8" s="25">
        <v>111.07299999999999</v>
      </c>
      <c r="K8" s="16"/>
      <c r="L8" s="16"/>
      <c r="M8" s="17"/>
      <c r="N8" s="16"/>
      <c r="O8" s="1"/>
      <c r="P8" s="18">
        <v>57376272</v>
      </c>
    </row>
    <row r="9" spans="2:16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117.768</v>
      </c>
      <c r="J9" s="25">
        <v>117.788</v>
      </c>
      <c r="K9" s="16"/>
      <c r="L9" s="16"/>
      <c r="M9" s="17"/>
      <c r="N9" s="16"/>
      <c r="P9" s="18">
        <v>83684492</v>
      </c>
    </row>
    <row r="10" spans="2:16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115.583</v>
      </c>
      <c r="J10" s="25">
        <v>115.601</v>
      </c>
      <c r="K10" s="16"/>
      <c r="L10" s="16"/>
      <c r="M10" s="17"/>
      <c r="N10" s="16"/>
      <c r="O10" s="40"/>
      <c r="P10" s="41">
        <v>12931225</v>
      </c>
    </row>
    <row r="11" spans="2:16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112.51600000000001</v>
      </c>
      <c r="J11" s="44">
        <v>112.539</v>
      </c>
      <c r="K11" s="16"/>
      <c r="L11" s="16"/>
      <c r="M11" s="17"/>
      <c r="N11" s="16"/>
      <c r="O11" s="40"/>
      <c r="P11" s="41">
        <v>95661252</v>
      </c>
    </row>
    <row r="12" spans="2:16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111.72199999999999</v>
      </c>
      <c r="J12" s="25">
        <v>111.736</v>
      </c>
      <c r="K12" s="16"/>
      <c r="L12" s="17"/>
      <c r="M12" s="16"/>
      <c r="N12" s="47"/>
      <c r="O12" s="47"/>
      <c r="P12" s="48">
        <v>3455797</v>
      </c>
    </row>
    <row r="13" spans="2:16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45.737000000000002</v>
      </c>
      <c r="J13" s="52">
        <v>45.741</v>
      </c>
      <c r="K13" s="16"/>
      <c r="L13" s="16"/>
      <c r="M13" s="17"/>
      <c r="N13" s="16"/>
      <c r="O13" s="53"/>
      <c r="P13" s="54">
        <v>34455230</v>
      </c>
    </row>
    <row r="14" spans="2:16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32.173000000000002</v>
      </c>
      <c r="J14" s="52">
        <v>32.177999999999997</v>
      </c>
      <c r="K14" s="16"/>
      <c r="L14" s="16"/>
      <c r="M14" s="17"/>
      <c r="N14" s="16"/>
      <c r="O14" s="53"/>
      <c r="P14" s="54">
        <v>4846750</v>
      </c>
    </row>
    <row r="15" spans="2:16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108.807</v>
      </c>
      <c r="J15" s="52">
        <v>108.82299999999999</v>
      </c>
      <c r="K15" s="16"/>
      <c r="L15" s="17"/>
      <c r="M15" s="16"/>
      <c r="N15" s="62"/>
      <c r="O15" s="63"/>
      <c r="P15" s="64">
        <v>71158065</v>
      </c>
    </row>
    <row r="16" spans="2:16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  <c r="O16" s="65" t="s">
        <v>31</v>
      </c>
      <c r="P16" s="66"/>
    </row>
    <row r="17" spans="2:16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17.071999999999999</v>
      </c>
      <c r="J17" s="73">
        <v>17.074000000000002</v>
      </c>
      <c r="K17" s="16"/>
      <c r="L17" s="16"/>
      <c r="M17" s="17"/>
      <c r="N17" s="16"/>
      <c r="O17" s="1"/>
      <c r="P17" s="64">
        <v>78842973</v>
      </c>
    </row>
    <row r="18" spans="2:16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123.495</v>
      </c>
      <c r="J18" s="52">
        <v>123.508</v>
      </c>
      <c r="K18" s="16"/>
      <c r="L18" s="16"/>
      <c r="M18" s="17"/>
      <c r="N18" s="16"/>
      <c r="O18" s="16"/>
      <c r="P18" s="80">
        <v>1683790</v>
      </c>
    </row>
    <row r="19" spans="2:16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  <c r="O19" s="34"/>
      <c r="P19" s="18">
        <v>4959654</v>
      </c>
    </row>
    <row r="20" spans="2:16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114.93300000000001</v>
      </c>
      <c r="J20" s="90">
        <v>114.949</v>
      </c>
      <c r="K20" s="16"/>
      <c r="L20" s="16"/>
      <c r="M20" s="17"/>
      <c r="N20" s="16"/>
      <c r="O20" s="1"/>
      <c r="P20" s="91">
        <v>16380055</v>
      </c>
    </row>
    <row r="21" spans="2:16" s="81" customFormat="1" ht="18" customHeight="1" thickTop="1" thickBot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11.275</v>
      </c>
      <c r="J21" s="98">
        <v>11.276999999999999</v>
      </c>
      <c r="K21" s="99"/>
      <c r="L21" s="100"/>
      <c r="M21" s="99"/>
      <c r="N21" s="101"/>
      <c r="O21" s="102"/>
      <c r="P21" s="103">
        <v>4752673</v>
      </c>
    </row>
    <row r="22" spans="2:16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161.649</v>
      </c>
      <c r="J22" s="52">
        <v>161.67699999999999</v>
      </c>
      <c r="P22" s="91">
        <v>68965534</v>
      </c>
    </row>
    <row r="23" spans="2:16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11.295</v>
      </c>
      <c r="J23" s="115">
        <v>11.295999999999999</v>
      </c>
      <c r="K23" s="16"/>
      <c r="L23" s="16"/>
      <c r="M23" s="17"/>
      <c r="N23" s="16"/>
      <c r="O23" s="16"/>
      <c r="P23" s="80">
        <v>2683852</v>
      </c>
    </row>
    <row r="24" spans="2:16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  <c r="O24" s="5"/>
      <c r="P24" s="117"/>
    </row>
    <row r="25" spans="2:16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1.7869999999999999</v>
      </c>
      <c r="J25" s="121">
        <v>1.788</v>
      </c>
      <c r="K25" s="84" t="s">
        <v>48</v>
      </c>
      <c r="L25" s="16"/>
      <c r="M25" s="17">
        <f>+(J25-I25)/I25</f>
        <v>5.5959709009519411E-4</v>
      </c>
      <c r="N25" s="16"/>
      <c r="O25" s="122" t="s">
        <v>49</v>
      </c>
      <c r="P25" s="123">
        <v>4232778</v>
      </c>
    </row>
    <row r="26" spans="2:16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  <c r="O26" s="5"/>
      <c r="P26" s="125"/>
    </row>
    <row r="27" spans="2:16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61.954999999999998</v>
      </c>
      <c r="J27" s="98">
        <v>61.962000000000003</v>
      </c>
      <c r="K27" s="16"/>
      <c r="L27" s="16"/>
      <c r="M27" s="130"/>
      <c r="N27" s="16"/>
      <c r="O27" s="16"/>
      <c r="P27" s="18">
        <v>1473079</v>
      </c>
    </row>
    <row r="28" spans="2:16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128.37899999999999</v>
      </c>
      <c r="J28" s="52">
        <v>128.358</v>
      </c>
      <c r="K28" s="16"/>
      <c r="L28" s="16"/>
      <c r="M28" s="17"/>
      <c r="N28" s="16"/>
      <c r="O28" s="136"/>
      <c r="P28" s="54">
        <v>6070308</v>
      </c>
    </row>
    <row r="29" spans="2:16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103.752</v>
      </c>
      <c r="J29" s="142">
        <v>103.676</v>
      </c>
      <c r="K29" s="16"/>
      <c r="L29" s="16"/>
      <c r="M29" s="17"/>
      <c r="N29" s="16"/>
      <c r="O29" s="136"/>
      <c r="P29" s="54">
        <v>618636</v>
      </c>
    </row>
    <row r="30" spans="2:16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102.468</v>
      </c>
      <c r="J30" s="148">
        <v>102.488</v>
      </c>
      <c r="K30" s="16"/>
      <c r="L30" s="16"/>
      <c r="M30" s="149"/>
      <c r="N30" s="16"/>
      <c r="O30" s="150"/>
      <c r="P30" s="64">
        <v>55766115</v>
      </c>
    </row>
    <row r="31" spans="2:16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  <c r="O31" s="1"/>
      <c r="P31" s="117"/>
    </row>
    <row r="32" spans="2:16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128.97399999999999</v>
      </c>
      <c r="J32" s="73">
        <v>128.92599999999999</v>
      </c>
      <c r="K32" s="16"/>
      <c r="L32" s="16"/>
      <c r="M32" s="17"/>
      <c r="N32" s="16"/>
      <c r="O32" s="53"/>
      <c r="P32" s="159">
        <v>1056680</v>
      </c>
    </row>
    <row r="33" spans="2:16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495.43900000000002</v>
      </c>
      <c r="J33" s="52">
        <v>495.36</v>
      </c>
      <c r="K33" s="16"/>
      <c r="L33" s="16"/>
      <c r="M33" s="17"/>
      <c r="N33" s="16"/>
      <c r="O33" s="165"/>
      <c r="P33" s="166">
        <v>994683</v>
      </c>
    </row>
    <row r="34" spans="2:16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116.569</v>
      </c>
      <c r="J34" s="52">
        <v>116.934</v>
      </c>
      <c r="K34" s="16"/>
      <c r="L34" s="16"/>
      <c r="M34" s="17"/>
      <c r="N34" s="16"/>
      <c r="O34" s="170"/>
      <c r="P34" s="166">
        <v>507142</v>
      </c>
    </row>
    <row r="35" spans="2:16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120.32</v>
      </c>
      <c r="J35" s="25">
        <v>120.32899999999999</v>
      </c>
      <c r="K35" s="16"/>
      <c r="L35" s="16"/>
      <c r="M35" s="17"/>
      <c r="N35" s="16"/>
      <c r="O35" s="166"/>
      <c r="P35" s="166">
        <v>196618</v>
      </c>
    </row>
    <row r="36" spans="2:16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125.071</v>
      </c>
      <c r="J36" s="25">
        <v>125.084</v>
      </c>
      <c r="K36" s="16"/>
      <c r="L36" s="16"/>
      <c r="M36" s="17"/>
      <c r="N36" s="16"/>
      <c r="O36" s="166"/>
      <c r="P36" s="166">
        <v>128712</v>
      </c>
    </row>
    <row r="37" spans="2:16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107.054</v>
      </c>
      <c r="J37" s="25">
        <v>107.066</v>
      </c>
      <c r="K37" s="16"/>
      <c r="L37" s="16"/>
      <c r="M37" s="17"/>
      <c r="N37" s="16"/>
      <c r="O37" s="170"/>
      <c r="P37" s="166">
        <v>121841</v>
      </c>
    </row>
    <row r="38" spans="2:16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98.837000000000003</v>
      </c>
      <c r="J38" s="25">
        <v>98.893000000000001</v>
      </c>
      <c r="K38" s="16"/>
      <c r="L38" s="16"/>
      <c r="M38" s="17"/>
      <c r="N38" s="16"/>
      <c r="O38" s="136"/>
      <c r="P38" s="166">
        <v>132220</v>
      </c>
    </row>
    <row r="39" spans="2:16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169.46199999999999</v>
      </c>
      <c r="J39" s="25">
        <v>169.27799999999999</v>
      </c>
      <c r="K39" s="16"/>
      <c r="L39" s="16"/>
      <c r="M39" s="17"/>
      <c r="N39" s="16"/>
      <c r="O39" s="136"/>
      <c r="P39" s="166">
        <v>537798</v>
      </c>
    </row>
    <row r="40" spans="2:16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88.183999999999997</v>
      </c>
      <c r="J40" s="25">
        <v>87.923000000000002</v>
      </c>
      <c r="K40" s="16"/>
      <c r="L40" s="17"/>
      <c r="M40" s="16"/>
      <c r="N40" s="183"/>
      <c r="O40" s="183"/>
      <c r="P40" s="184">
        <v>919062</v>
      </c>
    </row>
    <row r="41" spans="2:16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118.071</v>
      </c>
      <c r="J41" s="52">
        <v>118.051</v>
      </c>
      <c r="K41" s="16"/>
      <c r="L41" s="17"/>
      <c r="M41" s="16"/>
      <c r="N41" s="62"/>
      <c r="O41" s="62"/>
      <c r="P41" s="187">
        <v>37975529</v>
      </c>
    </row>
    <row r="42" spans="2:16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152.614</v>
      </c>
      <c r="J42" s="25">
        <v>152.55099999999999</v>
      </c>
      <c r="K42" s="16"/>
      <c r="L42" s="16"/>
      <c r="M42" s="17"/>
      <c r="N42" s="16"/>
      <c r="O42" s="189"/>
      <c r="P42" s="166">
        <v>612342</v>
      </c>
    </row>
    <row r="43" spans="2:16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139.09399999999999</v>
      </c>
      <c r="J43" s="25">
        <v>139.16200000000001</v>
      </c>
      <c r="K43" s="16"/>
      <c r="L43" s="16"/>
      <c r="M43" s="17"/>
      <c r="N43" s="16"/>
      <c r="O43" s="189"/>
      <c r="P43" s="166">
        <v>558600</v>
      </c>
    </row>
    <row r="44" spans="2:16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90.445999999999998</v>
      </c>
      <c r="J44" s="25">
        <v>90.893000000000001</v>
      </c>
      <c r="K44" s="16"/>
      <c r="L44" s="16"/>
      <c r="M44" s="17"/>
      <c r="N44" s="16"/>
      <c r="O44" s="198"/>
      <c r="P44" s="199">
        <v>88894</v>
      </c>
    </row>
    <row r="45" spans="2:16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20.48</v>
      </c>
      <c r="J45" s="205">
        <v>20.413</v>
      </c>
      <c r="K45" s="16"/>
      <c r="L45" s="16"/>
      <c r="M45" s="17"/>
      <c r="N45" s="16"/>
      <c r="O45" s="198"/>
      <c r="P45" s="166">
        <v>40355451</v>
      </c>
    </row>
    <row r="46" spans="2:16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  <c r="O46" s="5"/>
      <c r="P46" s="207"/>
    </row>
    <row r="47" spans="2:16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2083.54</v>
      </c>
      <c r="J47" s="213">
        <v>2094.7649999999999</v>
      </c>
      <c r="K47" s="214" t="s">
        <v>78</v>
      </c>
      <c r="M47" s="215">
        <f t="shared" ref="M47" si="3">+(J47-I47)/I47</f>
        <v>5.3874655634160657E-3</v>
      </c>
      <c r="O47" s="216" t="s">
        <v>78</v>
      </c>
      <c r="P47" s="91">
        <v>9378263</v>
      </c>
    </row>
    <row r="48" spans="2:16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120.116</v>
      </c>
      <c r="J48" s="25">
        <v>121.85299999999999</v>
      </c>
      <c r="K48" s="218" t="s">
        <v>80</v>
      </c>
      <c r="M48" s="215" t="e">
        <f>+(#REF!-#REF!)/#REF!</f>
        <v>#REF!</v>
      </c>
      <c r="O48" s="219" t="s">
        <v>80</v>
      </c>
      <c r="P48" s="220">
        <v>60926310</v>
      </c>
    </row>
    <row r="49" spans="1:16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180.44499999999999</v>
      </c>
      <c r="J49" s="25">
        <v>182.565</v>
      </c>
      <c r="K49" s="218" t="s">
        <v>80</v>
      </c>
      <c r="M49" s="215" t="e">
        <f>+(#REF!-#REF!)/#REF!</f>
        <v>#REF!</v>
      </c>
      <c r="O49" s="219" t="s">
        <v>80</v>
      </c>
      <c r="P49" s="220">
        <v>1488632</v>
      </c>
    </row>
    <row r="50" spans="1:16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16.059999999999999</v>
      </c>
      <c r="J50" s="283">
        <v>16.420999999999999</v>
      </c>
      <c r="K50" s="218" t="s">
        <v>80</v>
      </c>
      <c r="M50" s="215" t="e">
        <f>+(#REF!-#REF!)/#REF!</f>
        <v>#REF!</v>
      </c>
      <c r="O50" s="219" t="s">
        <v>80</v>
      </c>
      <c r="P50" s="220">
        <v>4674929</v>
      </c>
    </row>
    <row r="51" spans="1:16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2.6970000000000001</v>
      </c>
      <c r="J51" s="98">
        <v>2.7109999999999999</v>
      </c>
      <c r="K51" s="218"/>
      <c r="M51" s="215">
        <f t="shared" ref="M51:M52" si="5">+(J51-I51)/I51</f>
        <v>5.1909529106413752E-3</v>
      </c>
      <c r="O51" s="222" t="s">
        <v>48</v>
      </c>
      <c r="P51" s="220">
        <v>10007679</v>
      </c>
    </row>
    <row r="52" spans="1:16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2.4239999999999999</v>
      </c>
      <c r="J52" s="25">
        <v>2.4409999999999998</v>
      </c>
      <c r="K52" s="223" t="s">
        <v>48</v>
      </c>
      <c r="M52" s="215">
        <f t="shared" si="5"/>
        <v>7.013201320131974E-3</v>
      </c>
      <c r="O52" s="224" t="s">
        <v>48</v>
      </c>
      <c r="P52" s="225">
        <v>9110975</v>
      </c>
    </row>
    <row r="53" spans="1:16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65.965999999999994</v>
      </c>
      <c r="J53" s="231">
        <v>65.733000000000004</v>
      </c>
      <c r="K53" s="218" t="s">
        <v>80</v>
      </c>
      <c r="M53" s="215">
        <f>+(J53-I53)/I53</f>
        <v>-3.5321226086164068E-3</v>
      </c>
      <c r="O53" s="232" t="s">
        <v>88</v>
      </c>
      <c r="P53" s="233">
        <v>65733</v>
      </c>
    </row>
    <row r="54" spans="1:16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1.0960000000000001</v>
      </c>
      <c r="J54" s="237">
        <v>1.0980000000000001</v>
      </c>
      <c r="K54" s="238" t="s">
        <v>90</v>
      </c>
      <c r="M54" s="215" t="e">
        <f>+(#REF!-I54)/I54</f>
        <v>#REF!</v>
      </c>
      <c r="O54" s="239" t="s">
        <v>90</v>
      </c>
      <c r="P54" s="225">
        <v>2073234</v>
      </c>
    </row>
    <row r="55" spans="1:16" s="1" customFormat="1" ht="17.25" customHeight="1" thickTop="1" thickBot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1.252</v>
      </c>
      <c r="J55" s="237">
        <v>1.2529999999999999</v>
      </c>
      <c r="K55" s="238"/>
      <c r="M55" s="243">
        <f t="shared" ref="M55:M62" si="6">+(J55-I55)/I55</f>
        <v>7.9872204472834654E-4</v>
      </c>
      <c r="O55" s="239" t="s">
        <v>90</v>
      </c>
      <c r="P55" s="225">
        <v>775256</v>
      </c>
    </row>
    <row r="56" spans="1:16" s="1" customFormat="1" ht="16.5" customHeight="1" thickBo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1.1459999999999999</v>
      </c>
      <c r="J56" s="242">
        <v>1.145</v>
      </c>
      <c r="K56" s="238"/>
      <c r="M56" s="243">
        <f t="shared" si="6"/>
        <v>-8.7260034904004357E-4</v>
      </c>
      <c r="O56" s="239" t="s">
        <v>90</v>
      </c>
      <c r="P56" s="54">
        <v>683983</v>
      </c>
    </row>
    <row r="57" spans="1:16" s="1" customFormat="1" ht="16.5" customHeight="1" thickBo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1.0980000000000001</v>
      </c>
      <c r="J57" s="52">
        <v>1.097</v>
      </c>
      <c r="K57" s="238"/>
      <c r="M57" s="243">
        <f t="shared" si="6"/>
        <v>-9.1074681238625845E-4</v>
      </c>
      <c r="O57" s="239" t="s">
        <v>90</v>
      </c>
      <c r="P57" s="54">
        <v>652747</v>
      </c>
    </row>
    <row r="58" spans="1:16" s="1" customFormat="1" ht="16.5" customHeight="1" thickBo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106.49299999999999</v>
      </c>
      <c r="J58" s="251">
        <v>107.023</v>
      </c>
      <c r="K58" s="238"/>
      <c r="M58" s="243">
        <f t="shared" si="6"/>
        <v>4.9768529386908173E-3</v>
      </c>
      <c r="O58" s="252" t="s">
        <v>80</v>
      </c>
      <c r="P58" s="225">
        <v>15479645</v>
      </c>
    </row>
    <row r="59" spans="1:16" s="1" customFormat="1" ht="16.5" customHeight="1" thickBo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129.315</v>
      </c>
      <c r="J59" s="258">
        <v>128.59399999999999</v>
      </c>
      <c r="K59" s="238"/>
      <c r="M59" s="243">
        <f t="shared" si="6"/>
        <v>-5.5755326141592515E-3</v>
      </c>
      <c r="O59" s="252" t="s">
        <v>80</v>
      </c>
      <c r="P59" s="225">
        <v>101332</v>
      </c>
    </row>
    <row r="60" spans="1:16" s="1" customFormat="1" ht="16.5" customHeight="1" thickBo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1071.241</v>
      </c>
      <c r="J60" s="25">
        <v>1088.96</v>
      </c>
      <c r="K60" s="238"/>
      <c r="M60" s="243" t="e">
        <f>+(I60-#REF!)/#REF!</f>
        <v>#REF!</v>
      </c>
      <c r="O60" s="216" t="s">
        <v>78</v>
      </c>
      <c r="P60" s="225">
        <v>5444800</v>
      </c>
    </row>
    <row r="61" spans="1:16" s="1" customFormat="1" ht="16.5" customHeight="1" thickBo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10.895</v>
      </c>
      <c r="J61" s="258">
        <v>10.28</v>
      </c>
      <c r="K61" s="238"/>
      <c r="M61" s="243">
        <f t="shared" si="6"/>
        <v>-5.6447911886186343E-2</v>
      </c>
      <c r="O61" s="252" t="s">
        <v>80</v>
      </c>
      <c r="P61" s="262">
        <v>5788415</v>
      </c>
    </row>
    <row r="62" spans="1:16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9.2620000000000005</v>
      </c>
      <c r="J62" s="269">
        <v>9.4550000000000001</v>
      </c>
      <c r="K62" s="270"/>
      <c r="L62" s="271"/>
      <c r="M62" s="272">
        <f t="shared" si="6"/>
        <v>2.0837832001727445E-2</v>
      </c>
      <c r="N62" s="271"/>
      <c r="O62" s="273" t="s">
        <v>80</v>
      </c>
      <c r="P62" s="262">
        <v>24465652</v>
      </c>
    </row>
    <row r="63" spans="1:16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  <c r="O63" s="274"/>
      <c r="P63" s="275"/>
    </row>
    <row r="64" spans="1:16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82.042000000000002</v>
      </c>
      <c r="J64" s="283">
        <v>81.96</v>
      </c>
      <c r="K64" s="16"/>
      <c r="L64" s="16"/>
      <c r="M64" s="17"/>
      <c r="N64" s="16"/>
      <c r="O64" s="136"/>
      <c r="P64" s="284">
        <v>1256374</v>
      </c>
    </row>
    <row r="65" spans="1:16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  <c r="O65" s="5"/>
      <c r="P65" s="285"/>
    </row>
    <row r="66" spans="1:16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  <c r="O66" s="5"/>
      <c r="P66" s="286"/>
    </row>
    <row r="67" spans="1:16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  <c r="O67" s="5"/>
      <c r="P67" s="286"/>
    </row>
    <row r="68" spans="1:16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  <c r="O68" s="5"/>
      <c r="P68" s="8"/>
    </row>
    <row r="69" spans="1:16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  <c r="O69" s="5" t="s">
        <v>107</v>
      </c>
      <c r="P69" s="8"/>
    </row>
    <row r="70" spans="1:16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106.724</v>
      </c>
      <c r="J70" s="293">
        <v>106.736</v>
      </c>
      <c r="K70" s="16"/>
      <c r="L70" s="17"/>
      <c r="M70" s="16"/>
      <c r="N70" s="294"/>
      <c r="O70" s="294"/>
      <c r="P70" s="225">
        <v>74971206</v>
      </c>
    </row>
    <row r="71" spans="1:16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98.721999999999994</v>
      </c>
      <c r="J71" s="283">
        <v>98.733000000000004</v>
      </c>
      <c r="K71" s="16"/>
      <c r="L71" s="17"/>
      <c r="M71" s="16"/>
      <c r="N71" s="299"/>
      <c r="O71" s="299"/>
      <c r="P71" s="48">
        <v>79224713</v>
      </c>
    </row>
    <row r="72" spans="1:16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104.818</v>
      </c>
      <c r="J72" s="283">
        <v>104.83199999999999</v>
      </c>
      <c r="K72" s="16"/>
      <c r="L72" s="17"/>
      <c r="M72" s="16"/>
      <c r="N72" s="299"/>
      <c r="O72" s="299"/>
      <c r="P72" s="48">
        <v>42578478</v>
      </c>
    </row>
    <row r="73" spans="1:16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101.956</v>
      </c>
      <c r="J73" s="283">
        <v>101.97199999999999</v>
      </c>
      <c r="K73" s="16"/>
      <c r="L73" s="17"/>
      <c r="M73" s="16"/>
      <c r="N73" s="303"/>
      <c r="O73" s="303"/>
      <c r="P73" s="48">
        <v>99842654</v>
      </c>
    </row>
    <row r="74" spans="1:16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103.3</v>
      </c>
      <c r="J74" s="283">
        <v>103.319</v>
      </c>
      <c r="K74" s="16"/>
      <c r="L74" s="17"/>
      <c r="M74" s="16"/>
      <c r="N74" s="62"/>
      <c r="O74" s="62"/>
      <c r="P74" s="48">
        <v>87689373</v>
      </c>
    </row>
    <row r="75" spans="1:16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106.49</v>
      </c>
      <c r="J75" s="283">
        <v>106.50700000000001</v>
      </c>
      <c r="K75" s="16"/>
      <c r="L75" s="17"/>
      <c r="M75" s="16"/>
      <c r="N75" s="47"/>
      <c r="O75" s="47"/>
      <c r="P75" s="48">
        <v>56809693</v>
      </c>
    </row>
    <row r="76" spans="1:16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103.32299999999999</v>
      </c>
      <c r="J76" s="283">
        <v>103.339</v>
      </c>
      <c r="K76" s="16"/>
      <c r="L76" s="17"/>
      <c r="M76" s="16"/>
      <c r="N76" s="62"/>
      <c r="O76" s="62"/>
      <c r="P76" s="48">
        <v>233414657</v>
      </c>
    </row>
    <row r="77" spans="1:16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100.724</v>
      </c>
      <c r="J77" s="283">
        <v>100.738</v>
      </c>
      <c r="K77" s="16"/>
      <c r="L77" s="17"/>
      <c r="M77" s="16"/>
      <c r="N77" s="294"/>
      <c r="O77" s="294"/>
      <c r="P77" s="305">
        <v>152668053</v>
      </c>
    </row>
    <row r="78" spans="1:16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101.80800000000001</v>
      </c>
      <c r="J78" s="283">
        <v>101.816</v>
      </c>
      <c r="K78" s="16"/>
      <c r="L78" s="17"/>
      <c r="M78" s="16"/>
      <c r="N78" s="294"/>
      <c r="O78" s="294"/>
      <c r="P78" s="305">
        <v>2311620</v>
      </c>
    </row>
    <row r="79" spans="1:16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104.139</v>
      </c>
      <c r="J79" s="283">
        <v>104.155</v>
      </c>
      <c r="K79" s="16"/>
      <c r="L79" s="17"/>
      <c r="M79" s="16"/>
      <c r="N79" s="40"/>
      <c r="O79" s="40"/>
      <c r="P79" s="41">
        <v>20821505</v>
      </c>
    </row>
    <row r="80" spans="1:16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105.864</v>
      </c>
      <c r="J80" s="283">
        <v>105.881</v>
      </c>
      <c r="K80" s="16"/>
      <c r="L80" s="17"/>
      <c r="M80" s="16"/>
      <c r="N80" s="47"/>
      <c r="O80" s="47"/>
      <c r="P80" s="262">
        <v>51719201</v>
      </c>
    </row>
    <row r="81" spans="1:18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103.45399999999999</v>
      </c>
      <c r="J81" s="283">
        <v>103.464</v>
      </c>
      <c r="K81" s="8"/>
      <c r="L81" s="306"/>
      <c r="M81" s="8"/>
      <c r="N81" s="307"/>
      <c r="O81" s="307"/>
      <c r="P81" s="305">
        <v>102620827</v>
      </c>
    </row>
    <row r="82" spans="1:18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102.765</v>
      </c>
      <c r="J82" s="283">
        <v>102.77500000000001</v>
      </c>
      <c r="K82" s="16"/>
      <c r="L82" s="17"/>
      <c r="M82" s="16"/>
      <c r="N82" s="62"/>
      <c r="O82" s="62"/>
      <c r="P82" s="310">
        <v>13643135</v>
      </c>
    </row>
    <row r="83" spans="1:18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43553</v>
      </c>
      <c r="G83" s="314">
        <v>4.5739999999999998</v>
      </c>
      <c r="H83" s="283">
        <v>104.91</v>
      </c>
      <c r="I83" s="283">
        <v>107.426</v>
      </c>
      <c r="J83" s="283">
        <v>107.441</v>
      </c>
      <c r="K83" s="16"/>
      <c r="L83" s="17"/>
      <c r="M83" s="16"/>
      <c r="N83" s="183"/>
      <c r="O83" s="183"/>
      <c r="P83" s="310">
        <v>482391615</v>
      </c>
      <c r="R83" s="518"/>
    </row>
    <row r="84" spans="1:18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102.44499999999999</v>
      </c>
      <c r="J84" s="283">
        <v>102.456</v>
      </c>
      <c r="K84" s="16"/>
      <c r="L84" s="17"/>
      <c r="M84" s="16"/>
      <c r="N84" s="47"/>
      <c r="O84" s="47"/>
      <c r="P84" s="310">
        <v>6765177</v>
      </c>
      <c r="R84"/>
    </row>
    <row r="85" spans="1:18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101.41200000000001</v>
      </c>
      <c r="J85" s="283">
        <v>101.429</v>
      </c>
      <c r="K85" s="16"/>
      <c r="L85" s="17"/>
      <c r="M85" s="16"/>
      <c r="N85" s="183"/>
      <c r="O85" s="183"/>
      <c r="P85" s="321">
        <v>90981288</v>
      </c>
      <c r="R85" s="518"/>
    </row>
    <row r="86" spans="1:18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104.642</v>
      </c>
      <c r="J86" s="323">
        <v>104.654</v>
      </c>
      <c r="K86" s="16"/>
      <c r="L86" s="17"/>
      <c r="M86" s="16"/>
      <c r="N86" s="62"/>
      <c r="O86" s="183"/>
      <c r="P86" s="310">
        <v>2308978</v>
      </c>
    </row>
    <row r="87" spans="1:18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101.566</v>
      </c>
      <c r="J87" s="283">
        <v>101.58199999999999</v>
      </c>
      <c r="K87" s="16"/>
      <c r="L87" s="17"/>
      <c r="M87" s="16"/>
      <c r="N87" s="47"/>
      <c r="O87" s="47"/>
      <c r="P87" s="324">
        <v>237472117</v>
      </c>
    </row>
    <row r="88" spans="1:18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101.071</v>
      </c>
      <c r="J88" s="283">
        <v>101.08499999999999</v>
      </c>
      <c r="K88" s="16"/>
      <c r="L88" s="17"/>
      <c r="M88" s="16"/>
      <c r="N88" s="47"/>
      <c r="O88" s="47"/>
      <c r="P88" s="324">
        <v>5861864</v>
      </c>
    </row>
    <row r="89" spans="1:18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104.693</v>
      </c>
      <c r="J89" s="328">
        <v>104.705</v>
      </c>
      <c r="K89" s="16"/>
      <c r="L89" s="17"/>
      <c r="M89" s="16"/>
      <c r="N89" s="62"/>
      <c r="O89" s="62"/>
      <c r="P89" s="324">
        <v>21484038</v>
      </c>
    </row>
    <row r="90" spans="1:18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101.008</v>
      </c>
      <c r="J90" s="332">
        <v>101.01900000000001</v>
      </c>
      <c r="K90" s="16"/>
      <c r="L90" s="17"/>
      <c r="M90" s="16"/>
      <c r="N90" s="47"/>
      <c r="O90" s="47"/>
      <c r="P90" s="324">
        <v>79369708</v>
      </c>
    </row>
    <row r="91" spans="1:18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  <c r="O91" s="150"/>
      <c r="P91" s="333"/>
    </row>
    <row r="92" spans="1:18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104.316</v>
      </c>
      <c r="J92" s="337">
        <v>104.327</v>
      </c>
      <c r="L92" s="215"/>
      <c r="M92" s="1"/>
      <c r="N92" s="338"/>
      <c r="O92" s="338"/>
      <c r="P92" s="339">
        <v>2207684</v>
      </c>
    </row>
    <row r="93" spans="1:18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102.68899999999999</v>
      </c>
      <c r="J93" s="283">
        <v>102.70399999999999</v>
      </c>
      <c r="K93" s="16"/>
      <c r="L93" s="17"/>
      <c r="M93" s="16"/>
      <c r="N93" s="47"/>
      <c r="O93" s="47"/>
      <c r="P93" s="310">
        <v>6514666</v>
      </c>
    </row>
    <row r="94" spans="1:18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104.404</v>
      </c>
      <c r="J94" s="348">
        <v>104.402</v>
      </c>
      <c r="K94" s="16"/>
      <c r="L94" s="17"/>
      <c r="M94" s="16"/>
      <c r="N94" s="47"/>
      <c r="O94" s="47"/>
      <c r="P94" s="310">
        <v>3432349</v>
      </c>
    </row>
    <row r="95" spans="1:18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  <c r="O95" s="350"/>
      <c r="P95" s="310"/>
    </row>
    <row r="96" spans="1:18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106.688</v>
      </c>
      <c r="J96" s="357">
        <v>106.854</v>
      </c>
      <c r="K96" s="16"/>
      <c r="L96" s="17"/>
      <c r="M96" s="16"/>
      <c r="N96" s="358"/>
      <c r="O96" s="359" t="s">
        <v>78</v>
      </c>
      <c r="P96" s="91">
        <v>9413775</v>
      </c>
    </row>
    <row r="97" spans="1:16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  <c r="O97" s="362"/>
      <c r="P97" s="363"/>
    </row>
    <row r="98" spans="1:16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57.292999999999999</v>
      </c>
      <c r="J98" s="293">
        <v>57.298000000000002</v>
      </c>
      <c r="K98" s="16"/>
      <c r="L98" s="16"/>
      <c r="M98" s="17"/>
      <c r="N98" s="16"/>
      <c r="O98" s="136"/>
      <c r="P98" s="54">
        <v>5265397</v>
      </c>
    </row>
    <row r="99" spans="1:16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87.141000000000005</v>
      </c>
      <c r="J99" s="283">
        <v>87.248999999999995</v>
      </c>
      <c r="K99" s="16"/>
      <c r="L99" s="16"/>
      <c r="M99" s="17"/>
      <c r="N99" s="16"/>
      <c r="O99" s="374"/>
      <c r="P99" s="54">
        <v>2055415</v>
      </c>
    </row>
    <row r="100" spans="1:16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17.963000000000001</v>
      </c>
      <c r="J100" s="283">
        <v>18.003</v>
      </c>
      <c r="K100" s="283"/>
      <c r="L100" s="283"/>
      <c r="M100" s="283"/>
      <c r="N100" s="376"/>
      <c r="O100" s="377"/>
      <c r="P100" s="378">
        <v>1039307</v>
      </c>
    </row>
    <row r="101" spans="1:16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43553</v>
      </c>
      <c r="G101" s="314">
        <v>9.1170000000000009</v>
      </c>
      <c r="H101" s="283">
        <v>302.99400000000003</v>
      </c>
      <c r="I101" s="283">
        <v>292.142</v>
      </c>
      <c r="J101" s="283">
        <v>291.96800000000002</v>
      </c>
      <c r="K101" s="16"/>
      <c r="L101" s="16"/>
      <c r="M101" s="17"/>
      <c r="N101" s="16"/>
      <c r="O101" s="53"/>
      <c r="P101" s="54">
        <v>14154591</v>
      </c>
    </row>
    <row r="102" spans="1:16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2047.165</v>
      </c>
      <c r="J102" s="283">
        <v>2039.9059999999999</v>
      </c>
      <c r="K102" s="54"/>
      <c r="M102" s="17"/>
      <c r="N102" s="16"/>
      <c r="O102" s="53"/>
      <c r="P102" s="54">
        <v>2409129</v>
      </c>
    </row>
    <row r="103" spans="1:16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70.915000000000006</v>
      </c>
      <c r="J103" s="283">
        <v>71.069000000000003</v>
      </c>
      <c r="K103" s="16"/>
      <c r="L103" s="16"/>
      <c r="M103" s="17"/>
      <c r="N103" s="16"/>
      <c r="O103" s="136"/>
      <c r="P103" s="54">
        <v>1215998</v>
      </c>
    </row>
    <row r="104" spans="1:16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55.795000000000002</v>
      </c>
      <c r="J104" s="283">
        <v>55.817</v>
      </c>
      <c r="K104" s="16"/>
      <c r="L104" s="16"/>
      <c r="M104" s="17"/>
      <c r="N104" s="16"/>
      <c r="O104" s="136"/>
      <c r="P104" s="54">
        <v>1135775</v>
      </c>
    </row>
    <row r="105" spans="1:16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104.745</v>
      </c>
      <c r="J105" s="332">
        <v>104.699</v>
      </c>
      <c r="K105" s="387"/>
      <c r="L105" s="387"/>
      <c r="M105" s="17"/>
      <c r="N105" s="387"/>
      <c r="O105" s="338"/>
      <c r="P105" s="378">
        <v>1011296</v>
      </c>
    </row>
    <row r="106" spans="1:16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  <c r="O106" s="5"/>
      <c r="P106" s="66"/>
    </row>
    <row r="107" spans="1:16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10.855</v>
      </c>
      <c r="J107" s="283">
        <v>10.853</v>
      </c>
      <c r="K107" s="16"/>
      <c r="L107" s="17"/>
      <c r="M107" s="16"/>
      <c r="N107" s="84"/>
      <c r="O107" s="136"/>
      <c r="P107" s="166">
        <v>430010</v>
      </c>
    </row>
    <row r="108" spans="1:16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12.555999999999999</v>
      </c>
      <c r="J108" s="283">
        <v>12.52</v>
      </c>
      <c r="K108" s="16"/>
      <c r="L108" s="17"/>
      <c r="M108" s="16"/>
      <c r="N108" s="84"/>
      <c r="O108" s="136"/>
      <c r="P108" s="166">
        <v>1406238</v>
      </c>
    </row>
    <row r="109" spans="1:16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13.849</v>
      </c>
      <c r="J109" s="283">
        <v>13.827</v>
      </c>
      <c r="K109" s="16"/>
      <c r="L109" s="17"/>
      <c r="M109" s="16"/>
      <c r="N109" s="84"/>
      <c r="O109" s="392"/>
      <c r="P109" s="166">
        <v>43649607</v>
      </c>
    </row>
    <row r="110" spans="1:16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12.226000000000001</v>
      </c>
      <c r="J110" s="283">
        <v>12.198</v>
      </c>
      <c r="K110" s="16"/>
      <c r="L110" s="17"/>
      <c r="M110" s="16"/>
      <c r="N110" s="84"/>
      <c r="O110" s="136"/>
      <c r="P110" s="166">
        <v>16742273</v>
      </c>
    </row>
    <row r="111" spans="1:16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147.548</v>
      </c>
      <c r="J111" s="394">
        <v>147.56100000000001</v>
      </c>
      <c r="K111" s="16"/>
      <c r="L111" s="395"/>
      <c r="M111" s="16"/>
      <c r="N111" s="84"/>
      <c r="O111" s="136"/>
      <c r="P111" s="396">
        <v>147561</v>
      </c>
    </row>
    <row r="112" spans="1:16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7.8620000000000001</v>
      </c>
      <c r="J112" s="323">
        <v>7.86</v>
      </c>
      <c r="K112" s="16"/>
      <c r="L112" s="17"/>
      <c r="M112" s="16"/>
      <c r="N112" s="84"/>
      <c r="O112" s="400"/>
      <c r="P112" s="166">
        <v>562851</v>
      </c>
    </row>
    <row r="113" spans="1:16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102.015</v>
      </c>
      <c r="J113" s="283">
        <v>101.76600000000001</v>
      </c>
      <c r="K113" s="16"/>
      <c r="L113" s="17"/>
      <c r="M113" s="16"/>
      <c r="N113" s="84"/>
      <c r="O113" s="402"/>
      <c r="P113" s="166">
        <v>174224</v>
      </c>
    </row>
    <row r="114" spans="1:16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79.474000000000004</v>
      </c>
      <c r="J114" s="283">
        <v>79.346999999999994</v>
      </c>
      <c r="K114" s="16"/>
      <c r="L114" s="16"/>
      <c r="M114" s="17"/>
      <c r="N114" s="16"/>
      <c r="O114" s="136"/>
      <c r="P114" s="166">
        <v>390467</v>
      </c>
    </row>
    <row r="115" spans="1:16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81.498000000000005</v>
      </c>
      <c r="J115" s="323">
        <v>81.331999999999994</v>
      </c>
      <c r="K115" s="16"/>
      <c r="L115" s="16"/>
      <c r="M115" s="17"/>
      <c r="N115" s="16"/>
      <c r="O115" s="53"/>
      <c r="P115" s="166">
        <v>140542</v>
      </c>
    </row>
    <row r="116" spans="1:16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97.132999999999996</v>
      </c>
      <c r="J116" s="323">
        <v>97.238</v>
      </c>
      <c r="K116" s="410"/>
      <c r="L116" s="411"/>
      <c r="M116" s="410"/>
      <c r="N116" s="412"/>
      <c r="O116" s="402"/>
      <c r="P116" s="166">
        <v>1982191</v>
      </c>
    </row>
    <row r="117" spans="1:16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84.864999999999995</v>
      </c>
      <c r="J117" s="283">
        <v>84.649000000000001</v>
      </c>
      <c r="K117" s="16"/>
      <c r="L117" s="16"/>
      <c r="M117" s="17"/>
      <c r="N117" s="16"/>
      <c r="O117" s="136"/>
      <c r="P117" s="166">
        <v>4765488</v>
      </c>
    </row>
    <row r="118" spans="1:16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88.016999999999996</v>
      </c>
      <c r="J118" s="323">
        <v>87.888999999999996</v>
      </c>
      <c r="K118" s="16"/>
      <c r="L118" s="16"/>
      <c r="M118" s="17"/>
      <c r="N118" s="16"/>
      <c r="O118" s="53"/>
      <c r="P118" s="166">
        <v>333981</v>
      </c>
    </row>
    <row r="119" spans="1:16" s="81" customFormat="1" ht="16.5" customHeight="1" thickTop="1" thickBot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8.8179999999999996</v>
      </c>
      <c r="J119" s="323">
        <v>8.7910000000000004</v>
      </c>
      <c r="K119" s="410"/>
      <c r="L119" s="411"/>
      <c r="M119" s="410"/>
      <c r="N119" s="412"/>
      <c r="O119" s="402"/>
      <c r="P119" s="166">
        <v>597290</v>
      </c>
    </row>
    <row r="120" spans="1:16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88.481999999999999</v>
      </c>
      <c r="J120" s="283">
        <v>88.292000000000002</v>
      </c>
      <c r="K120" s="417"/>
      <c r="L120" s="418"/>
      <c r="M120" s="419"/>
      <c r="N120" s="418"/>
      <c r="O120" s="420"/>
      <c r="P120" s="421">
        <v>2135780</v>
      </c>
    </row>
    <row r="121" spans="1:16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135.04900000000001</v>
      </c>
      <c r="J121" s="427">
        <v>134.83600000000001</v>
      </c>
      <c r="K121" s="417"/>
      <c r="L121" s="418"/>
      <c r="M121" s="419"/>
      <c r="N121" s="418"/>
      <c r="O121" s="420"/>
      <c r="P121" s="421">
        <v>64480940</v>
      </c>
    </row>
    <row r="122" spans="1:16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  <c r="O122" s="5"/>
      <c r="P122" s="428"/>
    </row>
    <row r="123" spans="1:16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8" t="s">
        <v>90</v>
      </c>
      <c r="M123" s="215">
        <f>+(J123-I123)/I123</f>
        <v>-1.241680846022966E-2</v>
      </c>
      <c r="O123" s="432" t="s">
        <v>90</v>
      </c>
      <c r="P123" s="166">
        <v>311063</v>
      </c>
    </row>
    <row r="124" spans="1:16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109.295</v>
      </c>
      <c r="J124" s="323">
        <v>109.791</v>
      </c>
      <c r="K124" s="214" t="s">
        <v>78</v>
      </c>
      <c r="M124" s="215" t="e">
        <f>+(#REF!-I124)/I124</f>
        <v>#REF!</v>
      </c>
      <c r="O124" s="437" t="s">
        <v>78</v>
      </c>
      <c r="P124" s="438">
        <v>735715</v>
      </c>
    </row>
    <row r="125" spans="1:16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108.19499999999999</v>
      </c>
      <c r="J125" s="323">
        <v>109.922</v>
      </c>
      <c r="K125" s="214" t="s">
        <v>78</v>
      </c>
      <c r="M125" s="215">
        <f t="shared" ref="M125:M130" si="12">+(J125-I125)/I125</f>
        <v>1.5961920606312713E-2</v>
      </c>
      <c r="O125" s="437" t="s">
        <v>78</v>
      </c>
      <c r="P125" s="54">
        <v>347356</v>
      </c>
    </row>
    <row r="126" spans="1:16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167.422</v>
      </c>
      <c r="J126" s="442">
        <v>170.523</v>
      </c>
      <c r="K126" s="218" t="s">
        <v>80</v>
      </c>
      <c r="M126" s="215">
        <f t="shared" si="12"/>
        <v>1.8522058032994462E-2</v>
      </c>
      <c r="O126" s="443" t="s">
        <v>80</v>
      </c>
      <c r="P126" s="396">
        <v>2156943</v>
      </c>
    </row>
    <row r="127" spans="1:16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165.40199999999999</v>
      </c>
      <c r="J127" s="431">
        <v>167.30199999999999</v>
      </c>
      <c r="K127" s="84" t="s">
        <v>80</v>
      </c>
      <c r="L127" s="16"/>
      <c r="M127" s="17">
        <f t="shared" si="12"/>
        <v>1.148716460502295E-2</v>
      </c>
      <c r="N127" s="16"/>
      <c r="O127" s="443" t="s">
        <v>80</v>
      </c>
      <c r="P127" s="166">
        <v>2494142</v>
      </c>
    </row>
    <row r="128" spans="1:16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154.345</v>
      </c>
      <c r="J128" s="431">
        <v>155.35499999999999</v>
      </c>
      <c r="K128" s="84" t="s">
        <v>80</v>
      </c>
      <c r="L128" s="16"/>
      <c r="M128" s="17">
        <f t="shared" si="12"/>
        <v>6.5437817875537976E-3</v>
      </c>
      <c r="N128" s="16"/>
      <c r="O128" s="444" t="s">
        <v>80</v>
      </c>
      <c r="P128" s="166">
        <v>6503763</v>
      </c>
    </row>
    <row r="129" spans="1:16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19.72</v>
      </c>
      <c r="J129" s="431">
        <v>20.349</v>
      </c>
      <c r="K129" s="218" t="s">
        <v>80</v>
      </c>
      <c r="M129" s="215">
        <f t="shared" si="12"/>
        <v>3.1896551724138002E-2</v>
      </c>
      <c r="O129" s="443" t="s">
        <v>80</v>
      </c>
      <c r="P129" s="166">
        <v>2585087</v>
      </c>
    </row>
    <row r="130" spans="1:16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126.483</v>
      </c>
      <c r="J130" s="431">
        <v>127.52200000000001</v>
      </c>
      <c r="K130" s="218" t="s">
        <v>80</v>
      </c>
      <c r="M130" s="215">
        <f t="shared" si="12"/>
        <v>8.2145426658128077E-3</v>
      </c>
      <c r="O130" s="443" t="s">
        <v>80</v>
      </c>
      <c r="P130" s="166">
        <v>712341</v>
      </c>
    </row>
    <row r="131" spans="1:16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133.33199999999999</v>
      </c>
      <c r="J131" s="446">
        <v>134.251</v>
      </c>
      <c r="K131" s="238" t="s">
        <v>90</v>
      </c>
      <c r="M131" s="215" t="e">
        <f>+(I131-#REF!)/#REF!</f>
        <v>#REF!</v>
      </c>
      <c r="O131" s="432" t="s">
        <v>90</v>
      </c>
      <c r="P131" s="166">
        <v>442090</v>
      </c>
    </row>
    <row r="132" spans="1:16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  <c r="O132" s="443" t="s">
        <v>80</v>
      </c>
      <c r="P132" s="166">
        <v>3366671</v>
      </c>
    </row>
    <row r="133" spans="1:16" s="1" customFormat="1" ht="16.5" customHeight="1" thickTop="1" thickBot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  <c r="O133" s="443" t="s">
        <v>80</v>
      </c>
      <c r="P133" s="166">
        <v>7095525</v>
      </c>
    </row>
    <row r="134" spans="1:16" s="1" customFormat="1" ht="16.5" customHeight="1" thickBo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5047.1480000000001</v>
      </c>
      <c r="J134" s="323">
        <v>5111.9970000000003</v>
      </c>
      <c r="K134" s="218"/>
      <c r="M134" s="243">
        <f t="shared" si="13"/>
        <v>1.284864244123615E-2</v>
      </c>
      <c r="O134" s="443" t="s">
        <v>80</v>
      </c>
      <c r="P134" s="233">
        <v>30677094</v>
      </c>
    </row>
    <row r="135" spans="1:16" s="1" customFormat="1" ht="18" customHeight="1" thickBo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4910.5309999999999</v>
      </c>
      <c r="J135" s="460">
        <v>4960.3940000000002</v>
      </c>
      <c r="K135" s="461"/>
      <c r="L135" s="462"/>
      <c r="M135" s="463">
        <f t="shared" si="13"/>
        <v>1.0154298995363289E-2</v>
      </c>
      <c r="N135" s="462"/>
      <c r="O135" s="464" t="s">
        <v>185</v>
      </c>
      <c r="P135" s="465">
        <v>4761979</v>
      </c>
    </row>
    <row r="136" spans="1:16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81.792000000000002</v>
      </c>
      <c r="J136" s="431">
        <v>81.483999999999995</v>
      </c>
      <c r="K136" s="469"/>
      <c r="L136" s="470"/>
      <c r="M136" s="471">
        <f t="shared" si="13"/>
        <v>-3.7656494522692553E-3</v>
      </c>
      <c r="N136" s="470"/>
      <c r="O136" s="432" t="s">
        <v>90</v>
      </c>
      <c r="P136" s="472">
        <v>1131563</v>
      </c>
    </row>
    <row r="137" spans="1:16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4290.6779999999999</v>
      </c>
      <c r="J137" s="505">
        <v>4339.1679999999997</v>
      </c>
      <c r="K137" s="461"/>
      <c r="L137" s="462"/>
      <c r="M137" s="463">
        <f>+(J137-I137)/I137</f>
        <v>1.1301244232263474E-2</v>
      </c>
      <c r="N137" s="462"/>
      <c r="O137" s="464" t="s">
        <v>185</v>
      </c>
      <c r="P137" s="476">
        <v>12501144</v>
      </c>
    </row>
    <row r="138" spans="1:16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9.36</v>
      </c>
      <c r="J138" s="431">
        <v>9.5510000000000002</v>
      </c>
      <c r="K138" s="469"/>
      <c r="L138" s="470"/>
      <c r="M138" s="471">
        <f>+(J138-I138)/I138</f>
        <v>2.0405982905982986E-2</v>
      </c>
      <c r="N138" s="470"/>
      <c r="O138" s="464" t="s">
        <v>185</v>
      </c>
      <c r="P138" s="476">
        <v>2430998</v>
      </c>
    </row>
    <row r="139" spans="1:16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154.78299999999999</v>
      </c>
      <c r="J139" s="25">
        <v>155.703</v>
      </c>
      <c r="K139" s="218" t="s">
        <v>80</v>
      </c>
      <c r="M139" s="215" t="e">
        <f>+(#REF!-#REF!)/#REF!</f>
        <v>#REF!</v>
      </c>
      <c r="O139" s="219" t="s">
        <v>80</v>
      </c>
      <c r="P139" s="220">
        <v>29216181</v>
      </c>
    </row>
    <row r="140" spans="1:16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  <c r="O140" s="5"/>
      <c r="P140" s="477"/>
    </row>
    <row r="141" spans="1:16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117.09399999999999</v>
      </c>
      <c r="J141" s="482">
        <v>116.71299999999999</v>
      </c>
      <c r="K141" s="285"/>
      <c r="L141" s="8"/>
      <c r="M141" s="483"/>
      <c r="N141" s="8"/>
      <c r="O141" s="484"/>
      <c r="P141" s="305">
        <v>3845462</v>
      </c>
    </row>
    <row r="142" spans="1:16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  <c r="O142" s="5"/>
      <c r="P142" s="485"/>
    </row>
    <row r="143" spans="1:16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9866.3739999999998</v>
      </c>
      <c r="J143" s="482">
        <v>10069.893</v>
      </c>
      <c r="K143" s="218" t="s">
        <v>80</v>
      </c>
      <c r="M143" s="215">
        <f>+(J143-I143)/I143</f>
        <v>2.062753753303901E-2</v>
      </c>
      <c r="O143" s="443" t="s">
        <v>80</v>
      </c>
      <c r="P143" s="476">
        <v>11010702</v>
      </c>
    </row>
    <row r="144" spans="1:16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  <c r="O144" s="5"/>
      <c r="P144" s="499"/>
    </row>
    <row r="145" spans="2:16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  <c r="O145" s="5"/>
      <c r="P145" s="499"/>
    </row>
    <row r="146" spans="2:16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  <c r="O146" s="5"/>
      <c r="P146" s="501"/>
    </row>
    <row r="147" spans="2:16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  <c r="O147" s="5"/>
      <c r="P147" s="499" t="s">
        <v>194</v>
      </c>
    </row>
    <row r="148" spans="2:16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  <c r="O148" s="5"/>
      <c r="P148" s="499"/>
    </row>
    <row r="149" spans="2:16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  <c r="O149" s="5"/>
      <c r="P149" s="499" t="s">
        <v>195</v>
      </c>
    </row>
    <row r="150" spans="2:16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  <c r="O150" s="5"/>
      <c r="P150" s="499"/>
    </row>
    <row r="151" spans="2:16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  <c r="O151" s="5"/>
      <c r="P151" s="499"/>
    </row>
    <row r="152" spans="2:16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  <c r="O152" s="5"/>
      <c r="P152" s="499"/>
    </row>
    <row r="153" spans="2:16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  <c r="O153" s="5"/>
      <c r="P153" s="499"/>
    </row>
    <row r="154" spans="2:16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  <c r="O154" s="5"/>
      <c r="P154" s="499"/>
    </row>
    <row r="155" spans="2:16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  <c r="O155" s="5"/>
      <c r="P155" s="499"/>
    </row>
    <row r="156" spans="2:16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  <c r="O156" s="5"/>
      <c r="P156" s="499"/>
    </row>
    <row r="157" spans="2:16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  <c r="O157" s="5"/>
      <c r="P157" s="499"/>
    </row>
    <row r="158" spans="2:16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  <c r="O158" s="5"/>
      <c r="P158" s="499"/>
    </row>
    <row r="159" spans="2:16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  <c r="O159" s="5"/>
      <c r="P159" s="499"/>
    </row>
    <row r="160" spans="2:16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  <c r="O160" s="5"/>
      <c r="P160" s="499"/>
    </row>
    <row r="161" spans="2:16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  <c r="O161" s="5"/>
      <c r="P161" s="499"/>
    </row>
    <row r="162" spans="2:16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  <c r="O162" s="5"/>
      <c r="P162" s="499"/>
    </row>
    <row r="163" spans="2:16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  <c r="O163" s="5"/>
      <c r="P163" s="499"/>
    </row>
    <row r="164" spans="2:16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  <c r="O164" s="5"/>
      <c r="P164" s="499"/>
    </row>
    <row r="165" spans="2:16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  <c r="O165" s="5"/>
      <c r="P165" s="499"/>
    </row>
    <row r="166" spans="2:16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  <c r="O166" s="5"/>
      <c r="P166" s="499"/>
    </row>
    <row r="167" spans="2:16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  <c r="O167" s="5"/>
      <c r="P167" s="499"/>
    </row>
    <row r="168" spans="2:16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  <c r="O168" s="5"/>
      <c r="P168" s="499"/>
    </row>
    <row r="169" spans="2:16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  <c r="O169" s="5"/>
      <c r="P169" s="499"/>
    </row>
    <row r="170" spans="2:16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  <c r="O170" s="5"/>
      <c r="P170" s="499"/>
    </row>
    <row r="171" spans="2:16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  <c r="O171" s="5"/>
      <c r="P171" s="499"/>
    </row>
    <row r="172" spans="2:16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  <c r="O172" s="5"/>
      <c r="P172" s="499"/>
    </row>
    <row r="173" spans="2:16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  <c r="O173" s="5"/>
      <c r="P173" s="499"/>
    </row>
    <row r="174" spans="2:16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  <c r="O174" s="5"/>
      <c r="P174" s="499"/>
    </row>
    <row r="175" spans="2:16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  <c r="O175" s="5"/>
      <c r="P175" s="499"/>
    </row>
    <row r="176" spans="2:16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  <c r="O176" s="5"/>
      <c r="P176" s="499"/>
    </row>
    <row r="177" spans="2:16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  <c r="O177" s="5"/>
      <c r="P177" s="499"/>
    </row>
    <row r="178" spans="2:16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  <c r="O178" s="5"/>
      <c r="P178" s="499"/>
    </row>
    <row r="179" spans="2:16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  <c r="O179" s="5"/>
      <c r="P179" s="499"/>
    </row>
    <row r="180" spans="2:16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  <c r="O180" s="5"/>
      <c r="P180" s="499"/>
    </row>
    <row r="181" spans="2:16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  <c r="O181" s="5"/>
      <c r="P181" s="499"/>
    </row>
    <row r="182" spans="2:16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  <c r="O182" s="5"/>
      <c r="P182" s="499"/>
    </row>
    <row r="183" spans="2:16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  <c r="O183" s="5"/>
      <c r="P183" s="499"/>
    </row>
    <row r="184" spans="2:16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  <c r="O184" s="5"/>
      <c r="P184" s="499"/>
    </row>
    <row r="185" spans="2:16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  <c r="O185" s="5"/>
      <c r="P185" s="499"/>
    </row>
    <row r="186" spans="2:16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  <c r="O186" s="5"/>
      <c r="P186" s="499"/>
    </row>
    <row r="187" spans="2:16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  <c r="O187" s="5"/>
      <c r="P187" s="499"/>
    </row>
    <row r="188" spans="2:16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  <c r="O188" s="5"/>
      <c r="P188" s="499"/>
    </row>
    <row r="189" spans="2:16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  <c r="O189" s="5"/>
      <c r="P189" s="499"/>
    </row>
    <row r="190" spans="2:16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  <c r="O190" s="5"/>
      <c r="P190" s="499"/>
    </row>
    <row r="191" spans="2:16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  <c r="O191" s="5"/>
      <c r="P191" s="499"/>
    </row>
    <row r="192" spans="2:16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  <c r="O192" s="5"/>
      <c r="P192" s="499"/>
    </row>
    <row r="193" spans="2:16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  <c r="O193" s="5"/>
      <c r="P193" s="499"/>
    </row>
    <row r="194" spans="2:16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  <c r="O194" s="5"/>
      <c r="P194" s="499"/>
    </row>
    <row r="195" spans="2:16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  <c r="O195" s="5"/>
      <c r="P195" s="499"/>
    </row>
    <row r="196" spans="2:16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  <c r="O196" s="5"/>
      <c r="P196" s="499"/>
    </row>
    <row r="197" spans="2:16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  <c r="O197" s="5"/>
      <c r="P197" s="499"/>
    </row>
    <row r="198" spans="2:16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  <c r="O198" s="5"/>
      <c r="P198" s="499"/>
    </row>
    <row r="199" spans="2:16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  <c r="O199" s="5"/>
      <c r="P199" s="499"/>
    </row>
    <row r="200" spans="2:16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  <c r="O200" s="5"/>
      <c r="P200" s="499"/>
    </row>
    <row r="201" spans="2:16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  <c r="O201" s="5"/>
      <c r="P201" s="499"/>
    </row>
    <row r="202" spans="2:16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  <c r="O202" s="5"/>
      <c r="P202" s="499"/>
    </row>
    <row r="203" spans="2:16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  <c r="O203" s="5"/>
      <c r="P203" s="499"/>
    </row>
    <row r="204" spans="2:16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  <c r="O204" s="5"/>
      <c r="P204" s="499"/>
    </row>
    <row r="205" spans="2:16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  <c r="O205" s="5"/>
      <c r="P205" s="499"/>
    </row>
    <row r="206" spans="2:16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  <c r="O206" s="5"/>
      <c r="P206" s="499"/>
    </row>
    <row r="207" spans="2:16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  <c r="O207" s="5"/>
      <c r="P207" s="499"/>
    </row>
    <row r="208" spans="2:16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  <c r="O208" s="5"/>
      <c r="P208" s="499"/>
    </row>
    <row r="209" spans="2:16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  <c r="O209" s="5"/>
      <c r="P209" s="499"/>
    </row>
    <row r="210" spans="2:16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  <c r="O210" s="5"/>
      <c r="P210" s="499"/>
    </row>
    <row r="211" spans="2:16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  <c r="O211" s="5"/>
      <c r="P211" s="499"/>
    </row>
    <row r="212" spans="2:16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  <c r="O212" s="5"/>
      <c r="P212" s="499"/>
    </row>
    <row r="213" spans="2:16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  <c r="O213" s="5"/>
      <c r="P213" s="499"/>
    </row>
    <row r="214" spans="2:16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  <c r="O214" s="5"/>
      <c r="P214" s="499"/>
    </row>
    <row r="215" spans="2:16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  <c r="O215" s="5"/>
      <c r="P215" s="499"/>
    </row>
    <row r="216" spans="2:16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  <c r="O216" s="5"/>
      <c r="P216" s="499"/>
    </row>
    <row r="217" spans="2:16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  <c r="O217" s="5"/>
      <c r="P217" s="499"/>
    </row>
    <row r="218" spans="2:16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  <c r="O218" s="5"/>
      <c r="P218" s="499"/>
    </row>
    <row r="219" spans="2:16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  <c r="O219" s="5"/>
      <c r="P219" s="499"/>
    </row>
    <row r="220" spans="2:16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  <c r="O220" s="5"/>
      <c r="P220" s="499"/>
    </row>
    <row r="221" spans="2:16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  <c r="O221" s="5"/>
      <c r="P221" s="499"/>
    </row>
    <row r="222" spans="2:16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  <c r="O222" s="5"/>
      <c r="P222" s="499"/>
    </row>
    <row r="223" spans="2:16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  <c r="O223" s="5"/>
      <c r="P223" s="499"/>
    </row>
    <row r="224" spans="2:16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  <c r="O224" s="5"/>
      <c r="P224" s="499"/>
    </row>
    <row r="225" spans="2:16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  <c r="O225" s="5"/>
      <c r="P225" s="499"/>
    </row>
    <row r="226" spans="2:16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  <c r="O226" s="5"/>
      <c r="P226" s="499"/>
    </row>
    <row r="227" spans="2:16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  <c r="O227" s="5"/>
      <c r="P227" s="499"/>
    </row>
    <row r="228" spans="2:16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  <c r="O228" s="5"/>
      <c r="P228" s="499"/>
    </row>
    <row r="229" spans="2:16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  <c r="O229" s="5"/>
      <c r="P229" s="499"/>
    </row>
    <row r="230" spans="2:16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  <c r="O230" s="5"/>
      <c r="P230" s="499"/>
    </row>
    <row r="231" spans="2:16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  <c r="O231" s="5"/>
      <c r="P231" s="499"/>
    </row>
    <row r="232" spans="2:16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  <c r="O232" s="5"/>
      <c r="P232" s="499"/>
    </row>
    <row r="233" spans="2:16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  <c r="O233" s="5"/>
      <c r="P233" s="499"/>
    </row>
    <row r="234" spans="2:16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  <c r="O234" s="5"/>
      <c r="P234" s="499"/>
    </row>
    <row r="235" spans="2:16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  <c r="O235" s="5"/>
      <c r="P235" s="499"/>
    </row>
    <row r="236" spans="2:16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  <c r="O236" s="5"/>
      <c r="P236" s="499"/>
    </row>
    <row r="237" spans="2:16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  <c r="O237" s="5"/>
      <c r="P237" s="499"/>
    </row>
    <row r="238" spans="2:16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  <c r="O238" s="5"/>
      <c r="P238" s="499"/>
    </row>
    <row r="239" spans="2:16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  <c r="O239" s="5"/>
      <c r="P239" s="499"/>
    </row>
    <row r="240" spans="2:16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  <c r="O240" s="5"/>
      <c r="P240" s="499"/>
    </row>
    <row r="241" spans="2:16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  <c r="O241" s="5"/>
      <c r="P241" s="499"/>
    </row>
    <row r="242" spans="2:16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  <c r="O242" s="5"/>
      <c r="P242" s="499"/>
    </row>
    <row r="243" spans="2:16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  <c r="O243" s="5"/>
      <c r="P243" s="499"/>
    </row>
    <row r="244" spans="2:16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  <c r="O244" s="5"/>
      <c r="P244" s="499"/>
    </row>
    <row r="245" spans="2:16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  <c r="O245" s="5"/>
      <c r="P245" s="499"/>
    </row>
    <row r="246" spans="2:16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  <c r="O246" s="5"/>
      <c r="P246" s="499"/>
    </row>
    <row r="247" spans="2:16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  <c r="O247" s="5"/>
      <c r="P247" s="499"/>
    </row>
    <row r="248" spans="2:16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  <c r="O248" s="5"/>
      <c r="P248" s="499"/>
    </row>
    <row r="249" spans="2:16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  <c r="O249" s="5"/>
      <c r="P249" s="499"/>
    </row>
    <row r="250" spans="2:16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  <c r="O250" s="5"/>
      <c r="P250" s="499"/>
    </row>
    <row r="251" spans="2:16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  <c r="O251" s="5"/>
      <c r="P251" s="499"/>
    </row>
    <row r="252" spans="2:16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  <c r="O252" s="5"/>
      <c r="P252" s="499"/>
    </row>
    <row r="253" spans="2:16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  <c r="O253" s="5"/>
      <c r="P253" s="499"/>
    </row>
    <row r="254" spans="2:16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  <c r="O254" s="5"/>
      <c r="P254" s="499"/>
    </row>
    <row r="255" spans="2:16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  <c r="O255" s="5"/>
      <c r="P255" s="499"/>
    </row>
    <row r="256" spans="2:16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  <c r="O256" s="5"/>
      <c r="P256" s="499"/>
    </row>
    <row r="257" spans="2:16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  <c r="O257" s="5"/>
      <c r="P257" s="499"/>
    </row>
    <row r="258" spans="2:16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  <c r="O258" s="5"/>
      <c r="P258" s="499"/>
    </row>
    <row r="259" spans="2:16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  <c r="O259" s="5"/>
      <c r="P259" s="499"/>
    </row>
    <row r="260" spans="2:16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  <c r="O260" s="5"/>
      <c r="P260" s="499"/>
    </row>
    <row r="261" spans="2:16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  <c r="O261" s="5"/>
      <c r="P261" s="499"/>
    </row>
    <row r="262" spans="2:16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  <c r="O262" s="5"/>
      <c r="P262" s="499"/>
    </row>
    <row r="263" spans="2:16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  <c r="O263" s="5"/>
      <c r="P263" s="499"/>
    </row>
    <row r="264" spans="2:16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  <c r="O264" s="5"/>
      <c r="P264" s="499"/>
    </row>
    <row r="265" spans="2:16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  <c r="O265" s="5"/>
      <c r="P265" s="499"/>
    </row>
    <row r="266" spans="2:16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  <c r="O266" s="5"/>
      <c r="P266" s="499"/>
    </row>
    <row r="267" spans="2:16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  <c r="O267" s="5"/>
      <c r="P267" s="499"/>
    </row>
    <row r="268" spans="2:16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  <c r="O268" s="5"/>
      <c r="P268" s="499"/>
    </row>
    <row r="269" spans="2:16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  <c r="O269" s="5"/>
      <c r="P269" s="499"/>
    </row>
    <row r="270" spans="2:16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  <c r="O270" s="5"/>
      <c r="P270" s="499"/>
    </row>
    <row r="271" spans="2:16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  <c r="O271" s="5"/>
      <c r="P271" s="499"/>
    </row>
    <row r="272" spans="2:16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  <c r="O272" s="5"/>
      <c r="P272" s="499"/>
    </row>
    <row r="273" spans="2:16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  <c r="O273" s="5"/>
      <c r="P273" s="499"/>
    </row>
    <row r="274" spans="2:16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  <c r="O274" s="5"/>
      <c r="P274" s="499"/>
    </row>
    <row r="275" spans="2:16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  <c r="O275" s="5"/>
      <c r="P275" s="499"/>
    </row>
    <row r="276" spans="2:16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  <c r="O276" s="5"/>
      <c r="P276" s="499"/>
    </row>
    <row r="277" spans="2:16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  <c r="O277" s="5"/>
      <c r="P277" s="499"/>
    </row>
    <row r="278" spans="2:16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  <c r="O278" s="5"/>
      <c r="P278" s="499"/>
    </row>
    <row r="279" spans="2:16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  <c r="O279" s="5"/>
      <c r="P279" s="499"/>
    </row>
    <row r="280" spans="2:16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  <c r="O280" s="5"/>
      <c r="P280" s="499"/>
    </row>
    <row r="281" spans="2:16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  <c r="O281" s="5"/>
      <c r="P281" s="499"/>
    </row>
    <row r="282" spans="2:16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  <c r="O282" s="5"/>
      <c r="P282" s="499"/>
    </row>
    <row r="283" spans="2:16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  <c r="O283" s="5"/>
      <c r="P283" s="499"/>
    </row>
    <row r="284" spans="2:16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  <c r="O284" s="5"/>
      <c r="P284" s="499"/>
    </row>
    <row r="285" spans="2:16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  <c r="O285" s="5"/>
      <c r="P285" s="499"/>
    </row>
    <row r="286" spans="2:16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  <c r="O286" s="5"/>
      <c r="P286" s="499"/>
    </row>
    <row r="287" spans="2:16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  <c r="O287" s="5"/>
      <c r="P287" s="499"/>
    </row>
    <row r="288" spans="2:16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  <c r="O288" s="5"/>
      <c r="P288" s="499"/>
    </row>
    <row r="289" spans="2:16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  <c r="O289" s="5"/>
      <c r="P289" s="499"/>
    </row>
    <row r="290" spans="2:16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  <c r="O290" s="5"/>
      <c r="P290" s="499"/>
    </row>
    <row r="291" spans="2:16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  <c r="O291" s="5"/>
      <c r="P291" s="499"/>
    </row>
    <row r="292" spans="2:16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  <c r="O292" s="5"/>
      <c r="P292" s="499"/>
    </row>
    <row r="293" spans="2:16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  <c r="O293" s="5"/>
      <c r="P293" s="499"/>
    </row>
    <row r="294" spans="2:16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  <c r="O294" s="5"/>
      <c r="P294" s="499"/>
    </row>
    <row r="295" spans="2:16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  <c r="O295" s="5"/>
      <c r="P295" s="499"/>
    </row>
    <row r="296" spans="2:16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  <c r="O296" s="5"/>
      <c r="P296" s="499"/>
    </row>
    <row r="297" spans="2:16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  <c r="O297" s="5"/>
      <c r="P297" s="499"/>
    </row>
    <row r="298" spans="2:16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  <c r="O298" s="5"/>
      <c r="P298" s="499"/>
    </row>
    <row r="299" spans="2:16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  <c r="O299" s="5"/>
      <c r="P299" s="499"/>
    </row>
    <row r="300" spans="2:16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  <c r="O300" s="5"/>
      <c r="P300" s="499"/>
    </row>
    <row r="301" spans="2:16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  <c r="O301" s="5"/>
      <c r="P301" s="499"/>
    </row>
    <row r="302" spans="2:16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  <c r="O302" s="5"/>
      <c r="P302" s="499"/>
    </row>
    <row r="303" spans="2:16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  <c r="O303" s="5"/>
      <c r="P303" s="499"/>
    </row>
    <row r="304" spans="2:16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  <c r="O304" s="5"/>
      <c r="P304" s="499"/>
    </row>
    <row r="305" spans="2:16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  <c r="O305" s="5"/>
      <c r="P305" s="499"/>
    </row>
    <row r="306" spans="2:16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  <c r="O306" s="5"/>
      <c r="P306" s="499"/>
    </row>
    <row r="307" spans="2:16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  <c r="O307" s="5"/>
      <c r="P307" s="499"/>
    </row>
    <row r="308" spans="2:16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  <c r="O308" s="5"/>
      <c r="P308" s="499"/>
    </row>
    <row r="309" spans="2:16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  <c r="O309" s="5"/>
      <c r="P309" s="499"/>
    </row>
    <row r="310" spans="2:16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  <c r="O310" s="5"/>
      <c r="P310" s="499"/>
    </row>
    <row r="311" spans="2:16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  <c r="O311" s="5"/>
      <c r="P311" s="499"/>
    </row>
    <row r="312" spans="2:16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  <c r="O312" s="5"/>
      <c r="P312" s="499"/>
    </row>
    <row r="313" spans="2:16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  <c r="O313" s="5"/>
      <c r="P313" s="499"/>
    </row>
    <row r="314" spans="2:16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  <c r="O314" s="5"/>
      <c r="P314" s="499"/>
    </row>
    <row r="315" spans="2:16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  <c r="O315" s="5"/>
      <c r="P315" s="499"/>
    </row>
    <row r="316" spans="2:16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  <c r="O316" s="5"/>
      <c r="P316" s="499"/>
    </row>
    <row r="317" spans="2:16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  <c r="O317" s="5"/>
      <c r="P317" s="499"/>
    </row>
    <row r="318" spans="2:16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  <c r="O318" s="5"/>
      <c r="P318" s="499"/>
    </row>
    <row r="319" spans="2:16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  <c r="O319" s="5"/>
      <c r="P319" s="499"/>
    </row>
    <row r="320" spans="2:16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  <c r="O320" s="5"/>
      <c r="P320" s="499"/>
    </row>
    <row r="321" spans="2:16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  <c r="O321" s="5"/>
      <c r="P321" s="499"/>
    </row>
    <row r="322" spans="2:16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  <c r="O322" s="5"/>
      <c r="P322" s="499"/>
    </row>
    <row r="323" spans="2:16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  <c r="O323" s="5"/>
      <c r="P323" s="499"/>
    </row>
    <row r="324" spans="2:16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  <c r="O324" s="5"/>
      <c r="P324" s="499"/>
    </row>
    <row r="325" spans="2:16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  <c r="O325" s="5"/>
      <c r="P325" s="499"/>
    </row>
    <row r="326" spans="2:16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  <c r="O326" s="5"/>
      <c r="P326" s="499"/>
    </row>
    <row r="327" spans="2:16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  <c r="O327" s="5"/>
      <c r="P327" s="499"/>
    </row>
    <row r="328" spans="2:16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  <c r="O328" s="5"/>
      <c r="P328" s="499"/>
    </row>
    <row r="329" spans="2:16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  <c r="O329" s="5"/>
      <c r="P329" s="499"/>
    </row>
    <row r="330" spans="2:16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  <c r="O330" s="5"/>
      <c r="P330" s="499"/>
    </row>
    <row r="331" spans="2:16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  <c r="O331" s="5"/>
      <c r="P331" s="499"/>
    </row>
    <row r="332" spans="2:16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  <c r="O332" s="5"/>
      <c r="P332" s="499"/>
    </row>
    <row r="333" spans="2:16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  <c r="O333" s="5"/>
      <c r="P333" s="499"/>
    </row>
    <row r="334" spans="2:16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  <c r="O334" s="5"/>
      <c r="P334" s="499"/>
    </row>
    <row r="335" spans="2:16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  <c r="O335" s="5"/>
      <c r="P335" s="499"/>
    </row>
    <row r="336" spans="2:16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  <c r="O336" s="5"/>
      <c r="P336" s="499"/>
    </row>
    <row r="337" spans="2:16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  <c r="O337" s="5"/>
      <c r="P337" s="499"/>
    </row>
    <row r="338" spans="2:16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  <c r="O338" s="5"/>
      <c r="P338" s="499"/>
    </row>
    <row r="339" spans="2:16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  <c r="O339" s="5"/>
      <c r="P339" s="499"/>
    </row>
    <row r="340" spans="2:16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  <c r="O340" s="5"/>
      <c r="P340" s="499"/>
    </row>
    <row r="341" spans="2:16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  <c r="O341" s="5"/>
      <c r="P341" s="499"/>
    </row>
    <row r="342" spans="2:16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  <c r="O342" s="5"/>
      <c r="P342" s="499"/>
    </row>
    <row r="343" spans="2:16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  <c r="O343" s="5"/>
      <c r="P343" s="499"/>
    </row>
    <row r="344" spans="2:16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  <c r="O344" s="5"/>
      <c r="P344" s="499"/>
    </row>
    <row r="345" spans="2:16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  <c r="O345" s="5"/>
      <c r="P345" s="499"/>
    </row>
    <row r="346" spans="2:16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  <c r="O346" s="5"/>
      <c r="P346" s="499"/>
    </row>
    <row r="347" spans="2:16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  <c r="O347" s="5"/>
      <c r="P347" s="499"/>
    </row>
    <row r="348" spans="2:16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  <c r="O348" s="5"/>
      <c r="P348" s="499"/>
    </row>
    <row r="349" spans="2:16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  <c r="O349" s="5"/>
      <c r="P349" s="499"/>
    </row>
    <row r="350" spans="2:16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  <c r="O350" s="5"/>
      <c r="P350" s="499"/>
    </row>
    <row r="351" spans="2:16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  <c r="O351" s="5"/>
      <c r="P351" s="499"/>
    </row>
    <row r="352" spans="2:16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  <c r="O352" s="5"/>
      <c r="P352" s="499"/>
    </row>
    <row r="353" spans="2:16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  <c r="O353" s="5"/>
      <c r="P353" s="499"/>
    </row>
    <row r="354" spans="2:16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  <c r="O354" s="5"/>
      <c r="P354" s="499"/>
    </row>
    <row r="355" spans="2:16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  <c r="O355" s="5"/>
      <c r="P355" s="499"/>
    </row>
    <row r="356" spans="2:16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  <c r="O356" s="5"/>
      <c r="P356" s="499"/>
    </row>
    <row r="357" spans="2:16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  <c r="O357" s="5"/>
      <c r="P357" s="499"/>
    </row>
    <row r="358" spans="2:16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  <c r="O358" s="5"/>
      <c r="P358" s="499"/>
    </row>
    <row r="359" spans="2:16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  <c r="O359" s="5"/>
      <c r="P359" s="499"/>
    </row>
    <row r="360" spans="2:16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  <c r="O360" s="5"/>
      <c r="P360" s="499"/>
    </row>
    <row r="361" spans="2:16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  <c r="O361" s="5"/>
      <c r="P361" s="499"/>
    </row>
    <row r="362" spans="2:16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  <c r="O362" s="5"/>
      <c r="P362" s="499"/>
    </row>
    <row r="363" spans="2:16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  <c r="O363" s="5"/>
      <c r="P363" s="499"/>
    </row>
    <row r="364" spans="2:16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  <c r="O364" s="5"/>
      <c r="P364" s="499"/>
    </row>
    <row r="365" spans="2:16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  <c r="O365" s="5"/>
      <c r="P365" s="499"/>
    </row>
    <row r="366" spans="2:16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  <c r="O366" s="5"/>
      <c r="P366" s="499"/>
    </row>
    <row r="367" spans="2:16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  <c r="O367" s="5"/>
      <c r="P367" s="499"/>
    </row>
    <row r="368" spans="2:16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  <c r="O368" s="5"/>
      <c r="P368" s="499"/>
    </row>
    <row r="369" spans="2:16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  <c r="O369" s="5"/>
      <c r="P369" s="499"/>
    </row>
    <row r="370" spans="2:16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  <c r="O370" s="5"/>
      <c r="P370" s="499"/>
    </row>
    <row r="371" spans="2:16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  <c r="O371" s="5"/>
      <c r="P371" s="499"/>
    </row>
    <row r="372" spans="2:16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  <c r="O372" s="5"/>
      <c r="P372" s="499"/>
    </row>
    <row r="373" spans="2:16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  <c r="O373" s="5"/>
      <c r="P373" s="499"/>
    </row>
    <row r="374" spans="2:16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  <c r="O374" s="5"/>
      <c r="P374" s="499"/>
    </row>
    <row r="375" spans="2:16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  <c r="O375" s="5"/>
      <c r="P375" s="499"/>
    </row>
    <row r="376" spans="2:16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  <c r="O376" s="5"/>
      <c r="P376" s="499"/>
    </row>
    <row r="377" spans="2:16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  <c r="O377" s="5"/>
      <c r="P377" s="499"/>
    </row>
    <row r="378" spans="2:16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  <c r="O378" s="5"/>
      <c r="P378" s="499"/>
    </row>
    <row r="379" spans="2:16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  <c r="O379" s="5"/>
      <c r="P379" s="499"/>
    </row>
    <row r="380" spans="2:16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  <c r="O380" s="5"/>
      <c r="P380" s="499"/>
    </row>
    <row r="381" spans="2:16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  <c r="O381" s="5"/>
      <c r="P381" s="499"/>
    </row>
    <row r="382" spans="2:16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  <c r="O382" s="5"/>
      <c r="P382" s="499"/>
    </row>
    <row r="383" spans="2:16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  <c r="O383" s="5"/>
      <c r="P383" s="499"/>
    </row>
    <row r="384" spans="2:16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  <c r="O384" s="5"/>
      <c r="P384" s="499"/>
    </row>
    <row r="385" spans="2:16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  <c r="O385" s="5"/>
      <c r="P385" s="499"/>
    </row>
    <row r="386" spans="2:16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  <c r="O386" s="5"/>
      <c r="P386" s="499"/>
    </row>
    <row r="387" spans="2:16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  <c r="O387" s="5"/>
      <c r="P387" s="499"/>
    </row>
    <row r="388" spans="2:16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  <c r="O388" s="5"/>
      <c r="P388" s="499"/>
    </row>
    <row r="389" spans="2:16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  <c r="O389" s="5"/>
      <c r="P389" s="499"/>
    </row>
    <row r="390" spans="2:16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  <c r="O390" s="5"/>
      <c r="P390" s="499"/>
    </row>
    <row r="391" spans="2:16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  <c r="O391" s="5"/>
      <c r="P391" s="499"/>
    </row>
    <row r="392" spans="2:16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  <c r="O392" s="5"/>
      <c r="P392" s="499"/>
    </row>
    <row r="393" spans="2:16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  <c r="O393" s="5"/>
      <c r="P393" s="499"/>
    </row>
    <row r="394" spans="2:16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  <c r="O394" s="5"/>
      <c r="P394" s="499"/>
    </row>
    <row r="395" spans="2:16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  <c r="O395" s="5"/>
      <c r="P395" s="499"/>
    </row>
    <row r="396" spans="2:16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  <c r="O396" s="5"/>
      <c r="P396" s="499"/>
    </row>
    <row r="397" spans="2:16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  <c r="O397" s="5"/>
      <c r="P397" s="499"/>
    </row>
    <row r="398" spans="2:16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  <c r="O398" s="5"/>
      <c r="P398" s="499"/>
    </row>
    <row r="399" spans="2:16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  <c r="O399" s="5"/>
      <c r="P399" s="499"/>
    </row>
    <row r="400" spans="2:16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  <c r="O400" s="5"/>
      <c r="P400" s="499"/>
    </row>
    <row r="401" spans="2:16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  <c r="O401" s="5"/>
      <c r="P401" s="499"/>
    </row>
    <row r="402" spans="2:16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  <c r="O402" s="5"/>
      <c r="P402" s="499"/>
    </row>
    <row r="403" spans="2:16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  <c r="O403" s="5"/>
      <c r="P403" s="499"/>
    </row>
    <row r="404" spans="2:16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  <c r="O404" s="5"/>
      <c r="P404" s="499"/>
    </row>
    <row r="405" spans="2:16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  <c r="O405" s="5"/>
      <c r="P405" s="499"/>
    </row>
    <row r="406" spans="2:16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  <c r="O406" s="5"/>
      <c r="P406" s="499"/>
    </row>
    <row r="407" spans="2:16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  <c r="O407" s="5"/>
      <c r="P407" s="499"/>
    </row>
    <row r="408" spans="2:16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  <c r="O408" s="5"/>
      <c r="P408" s="499"/>
    </row>
    <row r="409" spans="2:16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  <c r="O409" s="5"/>
      <c r="P409" s="499"/>
    </row>
    <row r="410" spans="2:16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  <c r="O410" s="5"/>
      <c r="P410" s="499"/>
    </row>
    <row r="411" spans="2:16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  <c r="O411" s="5"/>
      <c r="P411" s="499"/>
    </row>
    <row r="412" spans="2:16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  <c r="O412" s="5"/>
      <c r="P412" s="499"/>
    </row>
    <row r="413" spans="2:16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  <c r="O413" s="5"/>
      <c r="P413" s="499"/>
    </row>
    <row r="414" spans="2:16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  <c r="O414" s="5"/>
      <c r="P414" s="499"/>
    </row>
    <row r="415" spans="2:16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  <c r="O415" s="5"/>
      <c r="P415" s="499"/>
    </row>
    <row r="416" spans="2:16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  <c r="O416" s="5"/>
      <c r="P416" s="499"/>
    </row>
    <row r="417" spans="2:16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  <c r="O417" s="5"/>
      <c r="P417" s="499"/>
    </row>
    <row r="418" spans="2:16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  <c r="O418" s="5"/>
      <c r="P418" s="499"/>
    </row>
    <row r="419" spans="2:16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  <c r="O419" s="5"/>
      <c r="P419" s="499"/>
    </row>
    <row r="420" spans="2:16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  <c r="O420" s="5"/>
      <c r="P420" s="499"/>
    </row>
    <row r="421" spans="2:16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  <c r="O421" s="5"/>
      <c r="P421" s="499"/>
    </row>
    <row r="422" spans="2:16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  <c r="O422" s="5"/>
      <c r="P422" s="499"/>
    </row>
    <row r="423" spans="2:16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  <c r="O423" s="5"/>
      <c r="P423" s="499"/>
    </row>
    <row r="424" spans="2:16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  <c r="O424" s="5"/>
      <c r="P424" s="499"/>
    </row>
    <row r="425" spans="2:16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  <c r="O425" s="5"/>
      <c r="P425" s="499"/>
    </row>
    <row r="426" spans="2:16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  <c r="O426" s="5"/>
      <c r="P426" s="499"/>
    </row>
    <row r="427" spans="2:16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  <c r="O427" s="5"/>
      <c r="P427" s="499"/>
    </row>
    <row r="428" spans="2:16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  <c r="O428" s="5"/>
      <c r="P428" s="499"/>
    </row>
    <row r="429" spans="2:16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  <c r="O429" s="5"/>
      <c r="P429" s="499"/>
    </row>
    <row r="430" spans="2:16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  <c r="O430" s="5"/>
      <c r="P430" s="499"/>
    </row>
    <row r="431" spans="2:16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  <c r="O431" s="5"/>
      <c r="P431" s="499"/>
    </row>
    <row r="432" spans="2:16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  <c r="O432" s="5"/>
      <c r="P432" s="499"/>
    </row>
    <row r="433" spans="2:16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  <c r="O433" s="5"/>
      <c r="P433" s="499"/>
    </row>
    <row r="434" spans="2:16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  <c r="O434" s="5"/>
      <c r="P434" s="499"/>
    </row>
    <row r="435" spans="2:16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  <c r="O435" s="5"/>
      <c r="P435" s="499"/>
    </row>
    <row r="436" spans="2:16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  <c r="O436" s="5"/>
      <c r="P436" s="499"/>
    </row>
    <row r="437" spans="2:16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  <c r="O437" s="5"/>
      <c r="P437" s="499"/>
    </row>
    <row r="438" spans="2:16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  <c r="O438" s="5"/>
      <c r="P438" s="499"/>
    </row>
    <row r="439" spans="2:16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  <c r="O439" s="5"/>
      <c r="P439" s="499"/>
    </row>
    <row r="440" spans="2:16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  <c r="O440" s="5"/>
      <c r="P440" s="499"/>
    </row>
    <row r="441" spans="2:16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  <c r="O441" s="5"/>
      <c r="P441" s="499"/>
    </row>
    <row r="442" spans="2:16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  <c r="O442" s="5"/>
      <c r="P442" s="499"/>
    </row>
    <row r="443" spans="2:16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  <c r="O443" s="5"/>
      <c r="P443" s="499"/>
    </row>
    <row r="444" spans="2:16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  <c r="O444" s="5"/>
      <c r="P444" s="499"/>
    </row>
    <row r="445" spans="2:16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  <c r="O445" s="5"/>
      <c r="P445" s="499"/>
    </row>
    <row r="446" spans="2:16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  <c r="O446" s="5"/>
      <c r="P446" s="499"/>
    </row>
    <row r="447" spans="2:16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  <c r="O447" s="5"/>
      <c r="P447" s="499"/>
    </row>
    <row r="448" spans="2:16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  <c r="O448" s="5"/>
      <c r="P448" s="499"/>
    </row>
    <row r="449" spans="2:16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  <c r="O449" s="5"/>
      <c r="P449" s="499"/>
    </row>
    <row r="450" spans="2:16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  <c r="O450" s="5"/>
      <c r="P450" s="499"/>
    </row>
    <row r="451" spans="2:16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  <c r="O451" s="5"/>
      <c r="P451" s="499"/>
    </row>
    <row r="452" spans="2:16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  <c r="O452" s="5"/>
      <c r="P452" s="499"/>
    </row>
    <row r="453" spans="2:16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  <c r="O453" s="5"/>
      <c r="P453" s="499"/>
    </row>
    <row r="454" spans="2:16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  <c r="O454" s="5"/>
      <c r="P454" s="499"/>
    </row>
    <row r="455" spans="2:16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  <c r="O455" s="5"/>
      <c r="P455" s="499"/>
    </row>
    <row r="456" spans="2:16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  <c r="O456" s="5"/>
      <c r="P456" s="499"/>
    </row>
    <row r="457" spans="2:16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  <c r="O457" s="5"/>
      <c r="P457" s="499"/>
    </row>
    <row r="458" spans="2:16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  <c r="O458" s="5"/>
      <c r="P458" s="499"/>
    </row>
    <row r="459" spans="2:16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  <c r="O459" s="5"/>
      <c r="P459" s="499"/>
    </row>
    <row r="460" spans="2:16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  <c r="O460" s="5"/>
      <c r="P460" s="499"/>
    </row>
    <row r="461" spans="2:16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  <c r="O461" s="5"/>
      <c r="P461" s="499"/>
    </row>
    <row r="462" spans="2:16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  <c r="O462" s="5"/>
      <c r="P462" s="499"/>
    </row>
    <row r="463" spans="2:16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  <c r="O463" s="5"/>
      <c r="P463" s="499"/>
    </row>
    <row r="464" spans="2:16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  <c r="O464" s="5"/>
      <c r="P464" s="499"/>
    </row>
    <row r="465" spans="2:16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  <c r="O465" s="5"/>
      <c r="P465" s="499"/>
    </row>
    <row r="466" spans="2:16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  <c r="O466" s="5"/>
      <c r="P466" s="499"/>
    </row>
    <row r="467" spans="2:16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  <c r="O467" s="5"/>
      <c r="P467" s="499"/>
    </row>
    <row r="468" spans="2:16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  <c r="O468" s="5"/>
      <c r="P468" s="499"/>
    </row>
    <row r="469" spans="2:16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  <c r="O469" s="5"/>
      <c r="P469" s="499"/>
    </row>
    <row r="470" spans="2:16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  <c r="O470" s="5"/>
      <c r="P470" s="499"/>
    </row>
    <row r="471" spans="2:16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  <c r="O471" s="5"/>
      <c r="P471" s="499"/>
    </row>
    <row r="472" spans="2:16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  <c r="O472" s="5"/>
      <c r="P472" s="499"/>
    </row>
    <row r="473" spans="2:16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  <c r="O473" s="5"/>
      <c r="P473" s="499"/>
    </row>
    <row r="474" spans="2:16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  <c r="O474" s="5"/>
      <c r="P474" s="499"/>
    </row>
    <row r="475" spans="2:16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  <c r="O475" s="5"/>
      <c r="P475" s="499"/>
    </row>
    <row r="476" spans="2:16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  <c r="O476" s="5"/>
      <c r="P476" s="499"/>
    </row>
    <row r="477" spans="2:16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  <c r="O477" s="5"/>
      <c r="P477" s="499"/>
    </row>
    <row r="478" spans="2:16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  <c r="O478" s="5"/>
      <c r="P478" s="499"/>
    </row>
    <row r="479" spans="2:16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  <c r="O479" s="5"/>
      <c r="P479" s="499"/>
    </row>
    <row r="480" spans="2:16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  <c r="O480" s="5"/>
      <c r="P480" s="499"/>
    </row>
    <row r="481" spans="2:16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  <c r="O481" s="5"/>
      <c r="P481" s="499"/>
    </row>
    <row r="482" spans="2:16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  <c r="O482" s="5"/>
      <c r="P482" s="499"/>
    </row>
    <row r="483" spans="2:16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  <c r="O483" s="5"/>
      <c r="P483" s="499"/>
    </row>
    <row r="484" spans="2:16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  <c r="O484" s="5"/>
      <c r="P484" s="499"/>
    </row>
    <row r="485" spans="2:16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  <c r="O485" s="5"/>
      <c r="P485" s="499"/>
    </row>
    <row r="486" spans="2:16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  <c r="O486" s="5"/>
      <c r="P486" s="499"/>
    </row>
    <row r="487" spans="2:16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  <c r="O487" s="5"/>
      <c r="P487" s="499"/>
    </row>
    <row r="488" spans="2:16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  <c r="O488" s="5"/>
      <c r="P488" s="499"/>
    </row>
    <row r="489" spans="2:16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  <c r="O489" s="5"/>
      <c r="P489" s="499"/>
    </row>
    <row r="490" spans="2:16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  <c r="O490" s="5"/>
      <c r="P490" s="499"/>
    </row>
    <row r="491" spans="2:16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  <c r="O491" s="5"/>
      <c r="P491" s="499"/>
    </row>
    <row r="492" spans="2:16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  <c r="O492" s="5"/>
      <c r="P492" s="499"/>
    </row>
    <row r="493" spans="2:16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  <c r="O493" s="5"/>
      <c r="P493" s="499"/>
    </row>
    <row r="494" spans="2:16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  <c r="O494" s="5"/>
      <c r="P494" s="499"/>
    </row>
    <row r="495" spans="2:16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  <c r="O495" s="5"/>
      <c r="P495" s="499"/>
    </row>
    <row r="496" spans="2:16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  <c r="O496" s="5"/>
      <c r="P496" s="499"/>
    </row>
    <row r="497" spans="1:16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  <c r="O497" s="5"/>
      <c r="P497" s="499"/>
    </row>
    <row r="498" spans="1:16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  <c r="O498" s="5"/>
      <c r="P498" s="499"/>
    </row>
    <row r="499" spans="1:16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  <c r="O499" s="5"/>
      <c r="P499" s="499"/>
    </row>
    <row r="500" spans="1:16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  <c r="O500" s="5"/>
      <c r="P500" s="499"/>
    </row>
    <row r="501" spans="1:16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  <c r="O501" s="5"/>
      <c r="P501" s="8"/>
    </row>
    <row r="502" spans="1:16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  <c r="O502" s="5"/>
      <c r="P502" s="8"/>
    </row>
    <row r="503" spans="1:16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  <c r="O503" s="5"/>
      <c r="P503" s="8"/>
    </row>
    <row r="504" spans="1:16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  <c r="O504" s="5"/>
      <c r="P504" s="8"/>
    </row>
    <row r="505" spans="1:16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  <c r="O505" s="5"/>
      <c r="P505" s="8"/>
    </row>
    <row r="506" spans="1:16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  <c r="O506" s="5"/>
      <c r="P506" s="8"/>
    </row>
    <row r="507" spans="1:16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  <c r="O507" s="5"/>
      <c r="P507" s="8"/>
    </row>
    <row r="508" spans="1:16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  <c r="O508" s="5"/>
      <c r="P508" s="8"/>
    </row>
    <row r="509" spans="1:16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  <c r="O509" s="5"/>
      <c r="P509" s="8"/>
    </row>
    <row r="510" spans="1:16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  <c r="O510" s="5"/>
      <c r="P510" s="8"/>
    </row>
    <row r="511" spans="1:16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  <c r="O511" s="5"/>
      <c r="P511" s="8"/>
    </row>
    <row r="512" spans="1:16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  <c r="O512" s="5"/>
      <c r="P512" s="8"/>
    </row>
    <row r="513" spans="1:16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  <c r="O513" s="5"/>
      <c r="P513" s="8"/>
    </row>
    <row r="514" spans="1:16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  <c r="O514" s="5"/>
      <c r="P514" s="8"/>
    </row>
    <row r="515" spans="1:16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  <c r="O515" s="5"/>
      <c r="P515" s="8"/>
    </row>
    <row r="516" spans="1:16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  <c r="O516" s="5"/>
      <c r="P516" s="8"/>
    </row>
    <row r="517" spans="1:16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  <c r="O517" s="5"/>
      <c r="P517" s="8"/>
    </row>
    <row r="518" spans="1:16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  <c r="O518" s="5"/>
      <c r="P518" s="8"/>
    </row>
    <row r="519" spans="1:16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  <c r="O519" s="5"/>
      <c r="P519" s="8"/>
    </row>
    <row r="520" spans="1:16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  <c r="O520" s="5"/>
      <c r="P520" s="8"/>
    </row>
    <row r="521" spans="1:16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  <c r="O521" s="5"/>
      <c r="P521" s="8"/>
    </row>
    <row r="522" spans="1:16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  <c r="O522" s="5"/>
      <c r="P522" s="8"/>
    </row>
    <row r="523" spans="1:16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  <c r="O523" s="5"/>
      <c r="P523" s="8"/>
    </row>
    <row r="524" spans="1:16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  <c r="O524" s="5"/>
      <c r="P524" s="8"/>
    </row>
    <row r="525" spans="1:16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  <c r="O525" s="5"/>
      <c r="P525" s="8"/>
    </row>
    <row r="526" spans="1:16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  <c r="O526" s="5"/>
      <c r="P526" s="8"/>
    </row>
    <row r="527" spans="1:16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  <c r="O527" s="5"/>
      <c r="P527" s="8"/>
    </row>
    <row r="528" spans="1:16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  <c r="O528" s="5"/>
      <c r="P528" s="8"/>
    </row>
    <row r="529" spans="1:16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  <c r="O529" s="5"/>
      <c r="P529" s="8"/>
    </row>
    <row r="530" spans="1:16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  <c r="O530" s="5"/>
      <c r="P530" s="8"/>
    </row>
    <row r="531" spans="1:16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  <c r="O531" s="5"/>
      <c r="P531" s="8"/>
    </row>
    <row r="532" spans="1:16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  <c r="O532" s="5"/>
      <c r="P532" s="8"/>
    </row>
    <row r="533" spans="1:16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  <c r="O533" s="5"/>
      <c r="P533" s="8"/>
    </row>
    <row r="534" spans="1:16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  <c r="O534" s="5"/>
      <c r="P534" s="8"/>
    </row>
    <row r="535" spans="1:16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  <c r="O535" s="5"/>
      <c r="P535" s="8"/>
    </row>
    <row r="536" spans="1:16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  <c r="O536" s="5"/>
      <c r="P536" s="8"/>
    </row>
    <row r="537" spans="1:16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  <c r="O537" s="5"/>
      <c r="P537" s="8"/>
    </row>
    <row r="538" spans="1:16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  <c r="O538" s="5"/>
      <c r="P538" s="8"/>
    </row>
    <row r="539" spans="1:16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  <c r="O539" s="5"/>
      <c r="P539" s="8"/>
    </row>
    <row r="540" spans="1:16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  <c r="O540" s="5"/>
      <c r="P540" s="8"/>
    </row>
    <row r="541" spans="1:16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  <c r="O541" s="5"/>
      <c r="P541" s="8"/>
    </row>
    <row r="542" spans="1:16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  <c r="O542" s="5"/>
      <c r="P542" s="8"/>
    </row>
    <row r="543" spans="1:16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  <c r="O543" s="5"/>
      <c r="P543" s="8"/>
    </row>
    <row r="544" spans="1:16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  <c r="O544" s="5"/>
      <c r="P544" s="8"/>
    </row>
    <row r="545" spans="1:16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  <c r="O545" s="5"/>
      <c r="P545" s="8"/>
    </row>
    <row r="546" spans="1:16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  <c r="O546" s="5"/>
      <c r="P546" s="8"/>
    </row>
    <row r="547" spans="1:16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  <c r="O547" s="5"/>
      <c r="P547" s="8"/>
    </row>
    <row r="548" spans="1:16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  <c r="O548" s="5"/>
      <c r="P548" s="8"/>
    </row>
    <row r="549" spans="1:16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  <c r="O549" s="5"/>
      <c r="P549" s="8"/>
    </row>
    <row r="550" spans="1:16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  <c r="O550" s="5"/>
      <c r="P550" s="8"/>
    </row>
    <row r="551" spans="1:16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  <c r="O551" s="5"/>
      <c r="P551" s="8"/>
    </row>
    <row r="552" spans="1:16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  <c r="O552" s="5"/>
      <c r="P552" s="8"/>
    </row>
    <row r="553" spans="1:16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  <c r="O553" s="491"/>
      <c r="P553" s="8"/>
    </row>
    <row r="554" spans="1:16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  <c r="O554" s="491"/>
      <c r="P554" s="8"/>
    </row>
    <row r="555" spans="1:16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  <c r="O555" s="491"/>
      <c r="P555" s="8"/>
    </row>
    <row r="556" spans="1:16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  <c r="O556" s="491"/>
      <c r="P556" s="8"/>
    </row>
    <row r="557" spans="1:16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  <c r="O557" s="491"/>
      <c r="P557" s="8"/>
    </row>
    <row r="558" spans="1:16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  <c r="O558" s="491"/>
      <c r="P558" s="8"/>
    </row>
    <row r="559" spans="1:16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  <c r="O559" s="84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  <c r="O573" s="34"/>
      <c r="P573" s="8"/>
    </row>
    <row r="574" spans="1:16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  <c r="O574" s="34"/>
      <c r="P574" s="8"/>
    </row>
    <row r="575" spans="1:16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  <c r="O575" s="34"/>
      <c r="P575" s="8"/>
    </row>
    <row r="576" spans="1:16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  <c r="O576" s="34"/>
      <c r="P576" s="8"/>
    </row>
    <row r="577" spans="1:16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  <c r="O577" s="34"/>
      <c r="P577" s="8"/>
    </row>
    <row r="578" spans="1:16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  <c r="O578" s="34"/>
      <c r="P578" s="8"/>
    </row>
    <row r="579" spans="1:16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  <c r="O579" s="34"/>
      <c r="P579" s="8"/>
    </row>
    <row r="580" spans="1:16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  <c r="O580" s="34"/>
      <c r="P580" s="8"/>
    </row>
    <row r="581" spans="1:16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  <c r="O581" s="34"/>
      <c r="P581" s="8"/>
    </row>
    <row r="582" spans="1:16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  <c r="O582" s="34"/>
      <c r="P582" s="8"/>
    </row>
    <row r="583" spans="1:16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  <c r="O583" s="34"/>
      <c r="P583" s="8"/>
    </row>
    <row r="584" spans="1:16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  <c r="O584" s="34"/>
      <c r="P584" s="8"/>
    </row>
    <row r="585" spans="1:16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  <c r="O585" s="34"/>
      <c r="P585" s="8"/>
    </row>
    <row r="586" spans="1:16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  <c r="O586" s="34"/>
      <c r="P586" s="8"/>
    </row>
    <row r="587" spans="1:16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  <c r="O587" s="34"/>
      <c r="P587" s="8"/>
    </row>
    <row r="588" spans="1:16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  <c r="O588" s="34"/>
      <c r="P588" s="8"/>
    </row>
    <row r="589" spans="1:16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  <c r="O589" s="34"/>
      <c r="P589" s="8"/>
    </row>
    <row r="590" spans="1:16">
      <c r="P590" s="8" t="s">
        <v>31</v>
      </c>
    </row>
    <row r="596" spans="1:16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  <c r="O596" s="34"/>
      <c r="P596" s="8"/>
    </row>
  </sheetData>
  <autoFilter ref="P1:P596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1" zoomScale="111" zoomScaleNormal="111" zoomScaleSheetLayoutView="100" workbookViewId="0">
      <selection activeCell="P11" sqref="P11"/>
    </sheetView>
  </sheetViews>
  <sheetFormatPr baseColWidth="10" defaultColWidth="11.42578125" defaultRowHeight="15"/>
  <cols>
    <col min="1" max="1" width="3.28515625" style="4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4" ht="17.25" customHeight="1" thickTop="1">
      <c r="B1" s="568" t="s">
        <v>0</v>
      </c>
      <c r="C1" s="569"/>
      <c r="D1" s="572" t="s">
        <v>1</v>
      </c>
      <c r="E1" s="573" t="s">
        <v>2</v>
      </c>
      <c r="F1" s="574"/>
      <c r="G1" s="579" t="s">
        <v>3</v>
      </c>
      <c r="H1" s="569"/>
      <c r="I1" s="572" t="s">
        <v>4</v>
      </c>
      <c r="J1" s="582" t="s">
        <v>5</v>
      </c>
    </row>
    <row r="2" spans="2:14" ht="21.75" customHeight="1">
      <c r="B2" s="537"/>
      <c r="C2" s="538"/>
      <c r="D2" s="542"/>
      <c r="E2" s="575"/>
      <c r="F2" s="576"/>
      <c r="G2" s="580"/>
      <c r="H2" s="538"/>
      <c r="I2" s="542"/>
      <c r="J2" s="583"/>
    </row>
    <row r="3" spans="2:14" ht="13.5" customHeight="1" thickBot="1">
      <c r="B3" s="570"/>
      <c r="C3" s="571"/>
      <c r="D3" s="543"/>
      <c r="E3" s="577"/>
      <c r="F3" s="578"/>
      <c r="G3" s="581"/>
      <c r="H3" s="571"/>
      <c r="I3" s="543"/>
      <c r="J3" s="584"/>
    </row>
    <row r="4" spans="2:14" ht="18" customHeight="1" thickTop="1" thickBot="1">
      <c r="B4" s="564" t="s">
        <v>7</v>
      </c>
      <c r="C4" s="565"/>
      <c r="D4" s="565"/>
      <c r="E4" s="565"/>
      <c r="F4" s="565"/>
      <c r="G4" s="565"/>
      <c r="H4" s="565"/>
      <c r="I4" s="565"/>
      <c r="J4" s="566"/>
      <c r="M4" s="6" t="s">
        <v>8</v>
      </c>
    </row>
    <row r="5" spans="2:14" ht="17.25" customHeight="1" thickTop="1" thickBot="1">
      <c r="B5" s="528" t="s">
        <v>10</v>
      </c>
      <c r="C5" s="529"/>
      <c r="D5" s="529"/>
      <c r="E5" s="529"/>
      <c r="F5" s="529"/>
      <c r="G5" s="529"/>
      <c r="H5" s="529"/>
      <c r="I5" s="529"/>
      <c r="J5" s="567"/>
    </row>
    <row r="6" spans="2:14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193.38499999999999</v>
      </c>
      <c r="J6" s="15">
        <v>193.41399999999999</v>
      </c>
      <c r="K6" s="16"/>
      <c r="L6" s="16"/>
      <c r="M6" s="17"/>
      <c r="N6" s="16"/>
    </row>
    <row r="7" spans="2:14" ht="17.25" customHeight="1" thickTop="1" thickBot="1">
      <c r="B7" s="19">
        <f>1+B6</f>
        <v>2</v>
      </c>
      <c r="C7" s="20" t="s">
        <v>13</v>
      </c>
      <c r="D7" s="21" t="s">
        <v>14</v>
      </c>
      <c r="E7" s="22">
        <v>39188</v>
      </c>
      <c r="F7" s="23"/>
      <c r="G7" s="24"/>
      <c r="H7" s="25">
        <v>128.80799999999999</v>
      </c>
      <c r="I7" s="25">
        <v>132.10400000000001</v>
      </c>
      <c r="J7" s="25">
        <v>132.124</v>
      </c>
      <c r="K7" s="16"/>
      <c r="L7" s="16"/>
      <c r="M7" s="17"/>
      <c r="N7" s="16"/>
    </row>
    <row r="8" spans="2:14" ht="17.25" customHeight="1" thickTop="1" thickBot="1">
      <c r="B8" s="19">
        <f t="shared" ref="B8:B15" si="0">1+B7</f>
        <v>3</v>
      </c>
      <c r="C8" s="27" t="s">
        <v>15</v>
      </c>
      <c r="D8" s="28" t="s">
        <v>16</v>
      </c>
      <c r="E8" s="22">
        <v>36192</v>
      </c>
      <c r="F8" s="29"/>
      <c r="G8" s="30"/>
      <c r="H8" s="25">
        <v>108.693</v>
      </c>
      <c r="I8" s="25">
        <v>111.07299999999999</v>
      </c>
      <c r="J8" s="25">
        <v>111.087</v>
      </c>
      <c r="K8" s="16"/>
      <c r="L8" s="16"/>
      <c r="M8" s="17"/>
      <c r="N8" s="16"/>
    </row>
    <row r="9" spans="2:14" ht="17.25" customHeight="1" thickTop="1" thickBot="1">
      <c r="B9" s="19">
        <f t="shared" si="0"/>
        <v>4</v>
      </c>
      <c r="C9" s="27" t="s">
        <v>17</v>
      </c>
      <c r="D9" s="31" t="s">
        <v>18</v>
      </c>
      <c r="E9" s="22">
        <v>42996</v>
      </c>
      <c r="F9" s="32"/>
      <c r="G9" s="33"/>
      <c r="H9" s="25">
        <v>114.417</v>
      </c>
      <c r="I9" s="25">
        <v>117.788</v>
      </c>
      <c r="J9" s="25">
        <v>117.807</v>
      </c>
      <c r="K9" s="16"/>
      <c r="L9" s="16"/>
      <c r="M9" s="17"/>
      <c r="N9" s="16"/>
    </row>
    <row r="10" spans="2:14" ht="17.25" customHeight="1" thickTop="1" thickBot="1">
      <c r="B10" s="19">
        <f t="shared" si="0"/>
        <v>5</v>
      </c>
      <c r="C10" s="35" t="s">
        <v>19</v>
      </c>
      <c r="D10" s="36" t="s">
        <v>20</v>
      </c>
      <c r="E10" s="37">
        <v>37043</v>
      </c>
      <c r="F10" s="38"/>
      <c r="G10" s="39"/>
      <c r="H10" s="25">
        <v>112.884</v>
      </c>
      <c r="I10" s="25">
        <v>115.601</v>
      </c>
      <c r="J10" s="25">
        <v>115.61799999999999</v>
      </c>
      <c r="K10" s="16"/>
      <c r="L10" s="16"/>
      <c r="M10" s="17"/>
      <c r="N10" s="16"/>
    </row>
    <row r="11" spans="2:14" ht="17.25" customHeight="1" thickTop="1" thickBot="1">
      <c r="B11" s="19">
        <f t="shared" si="0"/>
        <v>6</v>
      </c>
      <c r="C11" s="35" t="s">
        <v>21</v>
      </c>
      <c r="D11" s="31" t="s">
        <v>22</v>
      </c>
      <c r="E11" s="37">
        <v>43370</v>
      </c>
      <c r="F11" s="42"/>
      <c r="G11" s="43"/>
      <c r="H11" s="44">
        <v>108.83199999999999</v>
      </c>
      <c r="I11" s="44">
        <v>112.539</v>
      </c>
      <c r="J11" s="44">
        <v>112.562</v>
      </c>
      <c r="K11" s="16"/>
      <c r="L11" s="16"/>
      <c r="M11" s="17"/>
      <c r="N11" s="16"/>
    </row>
    <row r="12" spans="2:14" ht="15" customHeight="1" thickTop="1" thickBot="1">
      <c r="B12" s="19">
        <f t="shared" si="0"/>
        <v>7</v>
      </c>
      <c r="C12" s="20" t="s">
        <v>23</v>
      </c>
      <c r="D12" s="36" t="s">
        <v>24</v>
      </c>
      <c r="E12" s="37">
        <v>39489</v>
      </c>
      <c r="F12" s="45"/>
      <c r="G12" s="46"/>
      <c r="H12" s="25">
        <v>109.304</v>
      </c>
      <c r="I12" s="25">
        <v>111.736</v>
      </c>
      <c r="J12" s="25">
        <v>111.748</v>
      </c>
      <c r="K12" s="16"/>
      <c r="L12" s="17"/>
      <c r="M12" s="16"/>
      <c r="N12" s="47"/>
    </row>
    <row r="13" spans="2:14" ht="17.25" customHeight="1" thickTop="1" thickBot="1">
      <c r="B13" s="19">
        <f t="shared" si="0"/>
        <v>8</v>
      </c>
      <c r="C13" s="49" t="s">
        <v>25</v>
      </c>
      <c r="D13" s="50" t="s">
        <v>26</v>
      </c>
      <c r="E13" s="12">
        <v>33878</v>
      </c>
      <c r="F13" s="13"/>
      <c r="G13" s="51"/>
      <c r="H13" s="52">
        <v>45.027000000000001</v>
      </c>
      <c r="I13" s="52">
        <v>45.741</v>
      </c>
      <c r="J13" s="52">
        <v>45.744999999999997</v>
      </c>
      <c r="K13" s="16"/>
      <c r="L13" s="16"/>
      <c r="M13" s="17"/>
      <c r="N13" s="16"/>
    </row>
    <row r="14" spans="2:14" ht="17.25" customHeight="1" thickTop="1" thickBot="1">
      <c r="B14" s="19">
        <f t="shared" si="0"/>
        <v>9</v>
      </c>
      <c r="C14" s="20" t="s">
        <v>27</v>
      </c>
      <c r="D14" s="36" t="s">
        <v>28</v>
      </c>
      <c r="E14" s="55">
        <v>34599</v>
      </c>
      <c r="F14" s="56"/>
      <c r="G14" s="57"/>
      <c r="H14" s="52">
        <v>31.414999999999999</v>
      </c>
      <c r="I14" s="52">
        <v>32.177999999999997</v>
      </c>
      <c r="J14" s="52">
        <v>32.183</v>
      </c>
      <c r="K14" s="16"/>
      <c r="L14" s="16"/>
      <c r="M14" s="17"/>
      <c r="N14" s="16"/>
    </row>
    <row r="15" spans="2:14" ht="17.25" customHeight="1" thickTop="1" thickBot="1">
      <c r="B15" s="19">
        <f t="shared" si="0"/>
        <v>10</v>
      </c>
      <c r="C15" s="58" t="s">
        <v>29</v>
      </c>
      <c r="D15" s="36" t="s">
        <v>28</v>
      </c>
      <c r="E15" s="59">
        <v>40000</v>
      </c>
      <c r="F15" s="60"/>
      <c r="G15" s="61"/>
      <c r="H15" s="52">
        <v>105.929</v>
      </c>
      <c r="I15" s="52">
        <v>108.82299999999999</v>
      </c>
      <c r="J15" s="52">
        <v>108.839</v>
      </c>
      <c r="K15" s="16"/>
      <c r="L15" s="17"/>
      <c r="M15" s="16"/>
      <c r="N15" s="62"/>
    </row>
    <row r="16" spans="2:14" ht="17.25" customHeight="1" thickTop="1" thickBot="1">
      <c r="B16" s="528" t="s">
        <v>30</v>
      </c>
      <c r="C16" s="529"/>
      <c r="D16" s="529"/>
      <c r="E16" s="529"/>
      <c r="F16" s="521"/>
      <c r="G16" s="529"/>
      <c r="H16" s="529"/>
      <c r="I16" s="529"/>
      <c r="J16" s="530"/>
      <c r="K16" s="16"/>
      <c r="L16" s="16"/>
      <c r="M16" s="17"/>
      <c r="N16" s="16"/>
    </row>
    <row r="17" spans="2:14" ht="18" customHeight="1" thickTop="1" thickBot="1">
      <c r="B17" s="67">
        <v>11</v>
      </c>
      <c r="C17" s="68" t="s">
        <v>32</v>
      </c>
      <c r="D17" s="69" t="s">
        <v>33</v>
      </c>
      <c r="E17" s="70">
        <v>39084</v>
      </c>
      <c r="F17" s="71"/>
      <c r="G17" s="72"/>
      <c r="H17" s="73">
        <v>16.707000000000001</v>
      </c>
      <c r="I17" s="73">
        <v>17.074000000000002</v>
      </c>
      <c r="J17" s="73">
        <v>17.076000000000001</v>
      </c>
      <c r="K17" s="16"/>
      <c r="L17" s="16"/>
      <c r="M17" s="17"/>
      <c r="N17" s="16"/>
    </row>
    <row r="18" spans="2:14" s="81" customFormat="1" ht="18" customHeight="1" thickTop="1" thickBot="1">
      <c r="B18" s="74">
        <f>+B17+1</f>
        <v>12</v>
      </c>
      <c r="C18" s="75" t="s">
        <v>34</v>
      </c>
      <c r="D18" s="76" t="s">
        <v>35</v>
      </c>
      <c r="E18" s="77">
        <v>42003</v>
      </c>
      <c r="F18" s="78"/>
      <c r="G18" s="79"/>
      <c r="H18" s="52">
        <v>121.384</v>
      </c>
      <c r="I18" s="52">
        <v>123.508</v>
      </c>
      <c r="J18" s="52">
        <v>123.52</v>
      </c>
      <c r="K18" s="16"/>
      <c r="L18" s="16"/>
      <c r="M18" s="17"/>
      <c r="N18" s="16"/>
    </row>
    <row r="19" spans="2:14" s="81" customFormat="1" ht="18" customHeight="1" thickTop="1" thickBot="1">
      <c r="B19" s="74">
        <f t="shared" ref="B19:B23" si="1">+B18+1</f>
        <v>13</v>
      </c>
      <c r="C19" s="75" t="s">
        <v>36</v>
      </c>
      <c r="D19" s="82" t="s">
        <v>37</v>
      </c>
      <c r="E19" s="83">
        <v>39503</v>
      </c>
      <c r="F19" s="32"/>
      <c r="G19" s="57"/>
      <c r="H19" s="52">
        <v>1.159</v>
      </c>
      <c r="I19" s="52">
        <v>1.167</v>
      </c>
      <c r="J19" s="52">
        <v>1.167</v>
      </c>
      <c r="K19" s="48"/>
      <c r="L19" s="84"/>
      <c r="M19" s="17"/>
      <c r="N19" s="16"/>
    </row>
    <row r="20" spans="2:14" s="81" customFormat="1" ht="18" customHeight="1" thickTop="1" thickBot="1">
      <c r="B20" s="74">
        <f t="shared" si="1"/>
        <v>14</v>
      </c>
      <c r="C20" s="85" t="s">
        <v>38</v>
      </c>
      <c r="D20" s="86" t="s">
        <v>39</v>
      </c>
      <c r="E20" s="87">
        <v>43054</v>
      </c>
      <c r="F20" s="88"/>
      <c r="G20" s="89"/>
      <c r="H20" s="90">
        <v>111.98399999999999</v>
      </c>
      <c r="I20" s="90">
        <v>114.949</v>
      </c>
      <c r="J20" s="90">
        <v>114.965</v>
      </c>
      <c r="K20" s="16"/>
      <c r="L20" s="16"/>
      <c r="M20" s="17"/>
      <c r="N20" s="16"/>
    </row>
    <row r="21" spans="2:14" s="81" customFormat="1" ht="18" customHeight="1" thickTop="1">
      <c r="B21" s="74">
        <f t="shared" si="1"/>
        <v>15</v>
      </c>
      <c r="C21" s="92" t="s">
        <v>40</v>
      </c>
      <c r="D21" s="93" t="s">
        <v>41</v>
      </c>
      <c r="E21" s="94">
        <v>42195</v>
      </c>
      <c r="F21" s="95"/>
      <c r="G21" s="96"/>
      <c r="H21" s="97">
        <v>11.04</v>
      </c>
      <c r="I21" s="98">
        <v>11.276999999999999</v>
      </c>
      <c r="J21" s="98">
        <v>11.278</v>
      </c>
      <c r="K21" s="99"/>
      <c r="L21" s="100"/>
      <c r="M21" s="99"/>
      <c r="N21" s="101"/>
    </row>
    <row r="22" spans="2:14" s="81" customFormat="1" ht="18" customHeight="1" thickBot="1">
      <c r="B22" s="74">
        <f t="shared" si="1"/>
        <v>16</v>
      </c>
      <c r="C22" s="104" t="s">
        <v>42</v>
      </c>
      <c r="D22" s="105" t="s">
        <v>43</v>
      </c>
      <c r="E22" s="106">
        <v>39175</v>
      </c>
      <c r="F22" s="107"/>
      <c r="G22" s="108"/>
      <c r="H22" s="98">
        <v>156.56399999999999</v>
      </c>
      <c r="I22" s="52">
        <v>161.67699999999999</v>
      </c>
      <c r="J22" s="52">
        <v>161.70699999999999</v>
      </c>
    </row>
    <row r="23" spans="2:14" ht="17.25" customHeight="1" thickTop="1" thickBot="1">
      <c r="B23" s="109">
        <f t="shared" si="1"/>
        <v>17</v>
      </c>
      <c r="C23" s="110" t="s">
        <v>44</v>
      </c>
      <c r="D23" s="111" t="s">
        <v>33</v>
      </c>
      <c r="E23" s="112">
        <v>39084</v>
      </c>
      <c r="F23" s="113"/>
      <c r="G23" s="114"/>
      <c r="H23" s="115">
        <v>11.084</v>
      </c>
      <c r="I23" s="115">
        <v>11.295999999999999</v>
      </c>
      <c r="J23" s="115">
        <v>11.295999999999999</v>
      </c>
      <c r="K23" s="16"/>
      <c r="L23" s="16"/>
      <c r="M23" s="17"/>
      <c r="N23" s="16"/>
    </row>
    <row r="24" spans="2:14" ht="18" customHeight="1" thickTop="1" thickBot="1">
      <c r="B24" s="528" t="s">
        <v>45</v>
      </c>
      <c r="C24" s="529"/>
      <c r="D24" s="529"/>
      <c r="E24" s="529"/>
      <c r="F24" s="529"/>
      <c r="G24" s="529"/>
      <c r="H24" s="529"/>
      <c r="I24" s="529"/>
      <c r="J24" s="567"/>
      <c r="K24" s="16"/>
      <c r="L24" s="16"/>
      <c r="M24" s="116"/>
      <c r="N24" s="16"/>
    </row>
    <row r="25" spans="2:14" ht="18" customHeight="1" thickTop="1" thickBot="1">
      <c r="B25" s="118">
        <v>18</v>
      </c>
      <c r="C25" s="119" t="s">
        <v>46</v>
      </c>
      <c r="D25" s="69" t="s">
        <v>47</v>
      </c>
      <c r="E25" s="70">
        <v>38740</v>
      </c>
      <c r="F25" s="71"/>
      <c r="G25" s="120"/>
      <c r="H25" s="121">
        <v>1.742</v>
      </c>
      <c r="I25" s="121">
        <v>1.7869999999999999</v>
      </c>
      <c r="J25" s="121">
        <v>1.788</v>
      </c>
      <c r="K25" s="84" t="s">
        <v>48</v>
      </c>
      <c r="L25" s="16"/>
      <c r="M25" s="17">
        <f>+(J25-I25)/I25</f>
        <v>5.5959709009519411E-4</v>
      </c>
      <c r="N25" s="16"/>
    </row>
    <row r="26" spans="2:14" ht="18" customHeight="1" thickTop="1" thickBot="1">
      <c r="B26" s="528" t="s">
        <v>50</v>
      </c>
      <c r="C26" s="529"/>
      <c r="D26" s="529"/>
      <c r="E26" s="529"/>
      <c r="F26" s="529"/>
      <c r="G26" s="529"/>
      <c r="H26" s="529"/>
      <c r="I26" s="529"/>
      <c r="J26" s="567"/>
      <c r="K26" s="16"/>
      <c r="L26" s="16"/>
      <c r="M26" s="124"/>
      <c r="N26" s="16"/>
    </row>
    <row r="27" spans="2:14" ht="17.25" customHeight="1" thickTop="1" thickBot="1">
      <c r="B27" s="126">
        <v>19</v>
      </c>
      <c r="C27" s="127" t="s">
        <v>51</v>
      </c>
      <c r="D27" s="76" t="s">
        <v>12</v>
      </c>
      <c r="E27" s="87">
        <v>34106</v>
      </c>
      <c r="F27" s="88"/>
      <c r="G27" s="128"/>
      <c r="H27" s="129">
        <v>60.901000000000003</v>
      </c>
      <c r="I27" s="98">
        <v>61.962000000000003</v>
      </c>
      <c r="J27" s="98">
        <v>61.968000000000004</v>
      </c>
      <c r="K27" s="16"/>
      <c r="L27" s="16"/>
      <c r="M27" s="130"/>
      <c r="N27" s="16"/>
    </row>
    <row r="28" spans="2:14" ht="17.25" customHeight="1" thickTop="1" thickBot="1">
      <c r="B28" s="126">
        <v>20</v>
      </c>
      <c r="C28" s="131" t="s">
        <v>52</v>
      </c>
      <c r="D28" s="132" t="s">
        <v>14</v>
      </c>
      <c r="E28" s="133">
        <v>34449</v>
      </c>
      <c r="F28" s="134"/>
      <c r="G28" s="135"/>
      <c r="H28" s="52">
        <v>129.45400000000001</v>
      </c>
      <c r="I28" s="52">
        <v>128.358</v>
      </c>
      <c r="J28" s="52">
        <v>128.54</v>
      </c>
      <c r="K28" s="16"/>
      <c r="L28" s="16"/>
      <c r="M28" s="17"/>
      <c r="N28" s="16"/>
    </row>
    <row r="29" spans="2:14" ht="17.25" customHeight="1" thickTop="1" thickBot="1">
      <c r="B29" s="137">
        <v>21</v>
      </c>
      <c r="C29" s="138" t="s">
        <v>53</v>
      </c>
      <c r="D29" s="132" t="s">
        <v>14</v>
      </c>
      <c r="E29" s="139">
        <v>681</v>
      </c>
      <c r="F29" s="140"/>
      <c r="G29" s="141"/>
      <c r="H29" s="142">
        <v>112.13500000000001</v>
      </c>
      <c r="I29" s="142">
        <v>103.676</v>
      </c>
      <c r="J29" s="142">
        <v>104.006</v>
      </c>
      <c r="K29" s="16"/>
      <c r="L29" s="16"/>
      <c r="M29" s="17"/>
      <c r="N29" s="16"/>
    </row>
    <row r="30" spans="2:14" ht="17.25" customHeight="1" thickTop="1" thickBot="1">
      <c r="B30" s="137">
        <v>22</v>
      </c>
      <c r="C30" s="143" t="s">
        <v>54</v>
      </c>
      <c r="D30" s="144" t="s">
        <v>26</v>
      </c>
      <c r="E30" s="145">
        <v>43878</v>
      </c>
      <c r="F30" s="146"/>
      <c r="G30" s="147"/>
      <c r="H30" s="148" t="s">
        <v>55</v>
      </c>
      <c r="I30" s="148">
        <v>102.488</v>
      </c>
      <c r="J30" s="148">
        <v>102.508</v>
      </c>
      <c r="K30" s="16"/>
      <c r="L30" s="16"/>
      <c r="M30" s="149"/>
      <c r="N30" s="16"/>
    </row>
    <row r="31" spans="2:14" ht="14.25" customHeight="1" thickTop="1" thickBot="1">
      <c r="B31" s="528" t="s">
        <v>56</v>
      </c>
      <c r="C31" s="521"/>
      <c r="D31" s="521"/>
      <c r="E31" s="521"/>
      <c r="F31" s="521"/>
      <c r="G31" s="529"/>
      <c r="H31" s="529"/>
      <c r="I31" s="529"/>
      <c r="J31" s="530"/>
      <c r="K31" s="151"/>
      <c r="L31" s="151"/>
      <c r="M31" s="152"/>
      <c r="N31" s="151"/>
    </row>
    <row r="32" spans="2:14" ht="18" customHeight="1" thickTop="1" thickBot="1">
      <c r="B32" s="153">
        <v>23</v>
      </c>
      <c r="C32" s="154" t="s">
        <v>57</v>
      </c>
      <c r="D32" s="155" t="s">
        <v>58</v>
      </c>
      <c r="E32" s="156">
        <v>39540</v>
      </c>
      <c r="F32" s="157"/>
      <c r="G32" s="158"/>
      <c r="H32" s="73">
        <v>136.744</v>
      </c>
      <c r="I32" s="73">
        <v>128.92599999999999</v>
      </c>
      <c r="J32" s="73">
        <v>129.09700000000001</v>
      </c>
      <c r="K32" s="16"/>
      <c r="L32" s="16"/>
      <c r="M32" s="17"/>
      <c r="N32" s="16"/>
    </row>
    <row r="33" spans="2:14" s="81" customFormat="1" ht="16.5" customHeight="1" thickTop="1" thickBot="1">
      <c r="B33" s="160">
        <f>B32+1</f>
        <v>24</v>
      </c>
      <c r="C33" s="161" t="s">
        <v>59</v>
      </c>
      <c r="D33" s="155" t="s">
        <v>58</v>
      </c>
      <c r="E33" s="162">
        <v>39540</v>
      </c>
      <c r="F33" s="163"/>
      <c r="G33" s="164"/>
      <c r="H33" s="52">
        <v>510.16500000000002</v>
      </c>
      <c r="I33" s="52">
        <v>495.36</v>
      </c>
      <c r="J33" s="52">
        <v>495.916</v>
      </c>
      <c r="K33" s="16"/>
      <c r="L33" s="16"/>
      <c r="M33" s="17"/>
      <c r="N33" s="16"/>
    </row>
    <row r="34" spans="2:14" ht="17.25" customHeight="1" thickTop="1" thickBot="1">
      <c r="B34" s="167">
        <f t="shared" ref="B34:B45" si="2">B33+1</f>
        <v>25</v>
      </c>
      <c r="C34" s="161" t="s">
        <v>60</v>
      </c>
      <c r="D34" s="168" t="s">
        <v>61</v>
      </c>
      <c r="E34" s="162">
        <v>39736</v>
      </c>
      <c r="F34" s="163"/>
      <c r="G34" s="169"/>
      <c r="H34" s="52">
        <v>128.96700000000001</v>
      </c>
      <c r="I34" s="52">
        <v>116.934</v>
      </c>
      <c r="J34" s="52">
        <v>117.026</v>
      </c>
      <c r="K34" s="16"/>
      <c r="L34" s="16"/>
      <c r="M34" s="17"/>
      <c r="N34" s="16"/>
    </row>
    <row r="35" spans="2:14" s="171" customFormat="1" ht="17.25" customHeight="1" thickTop="1" thickBot="1">
      <c r="B35" s="167">
        <f t="shared" si="2"/>
        <v>26</v>
      </c>
      <c r="C35" s="161" t="s">
        <v>62</v>
      </c>
      <c r="D35" s="168" t="s">
        <v>61</v>
      </c>
      <c r="E35" s="162">
        <v>39736</v>
      </c>
      <c r="F35" s="163"/>
      <c r="G35" s="169"/>
      <c r="H35" s="25">
        <v>135.74100000000001</v>
      </c>
      <c r="I35" s="25">
        <v>120.32899999999999</v>
      </c>
      <c r="J35" s="25">
        <v>120.339</v>
      </c>
      <c r="K35" s="16"/>
      <c r="L35" s="16"/>
      <c r="M35" s="17"/>
      <c r="N35" s="16"/>
    </row>
    <row r="36" spans="2:14" ht="17.25" customHeight="1" thickTop="1" thickBot="1">
      <c r="B36" s="167">
        <f t="shared" si="2"/>
        <v>27</v>
      </c>
      <c r="C36" s="161" t="s">
        <v>63</v>
      </c>
      <c r="D36" s="172" t="s">
        <v>61</v>
      </c>
      <c r="E36" s="162">
        <v>39736</v>
      </c>
      <c r="F36" s="163"/>
      <c r="G36" s="169"/>
      <c r="H36" s="25">
        <v>130.499</v>
      </c>
      <c r="I36" s="25">
        <v>125.084</v>
      </c>
      <c r="J36" s="25">
        <v>125.098</v>
      </c>
      <c r="K36" s="16"/>
      <c r="L36" s="16"/>
      <c r="M36" s="17"/>
      <c r="N36" s="16"/>
    </row>
    <row r="37" spans="2:14" ht="15.75" customHeight="1" thickTop="1" thickBot="1">
      <c r="B37" s="167">
        <f t="shared" si="2"/>
        <v>28</v>
      </c>
      <c r="C37" s="161" t="s">
        <v>64</v>
      </c>
      <c r="D37" s="173" t="s">
        <v>61</v>
      </c>
      <c r="E37" s="174">
        <v>39951</v>
      </c>
      <c r="F37" s="175"/>
      <c r="G37" s="176"/>
      <c r="H37" s="25">
        <v>112.462</v>
      </c>
      <c r="I37" s="25">
        <v>107.066</v>
      </c>
      <c r="J37" s="25">
        <v>107.077</v>
      </c>
      <c r="K37" s="16"/>
      <c r="L37" s="16"/>
      <c r="M37" s="17"/>
      <c r="N37" s="16"/>
    </row>
    <row r="38" spans="2:14" ht="17.25" customHeight="1" thickTop="1" thickBot="1">
      <c r="B38" s="177">
        <f t="shared" si="2"/>
        <v>29</v>
      </c>
      <c r="C38" s="178" t="s">
        <v>65</v>
      </c>
      <c r="D38" s="179" t="s">
        <v>61</v>
      </c>
      <c r="E38" s="180">
        <v>40109</v>
      </c>
      <c r="F38" s="175"/>
      <c r="G38" s="176"/>
      <c r="H38" s="25">
        <v>109.116</v>
      </c>
      <c r="I38" s="25">
        <v>98.893000000000001</v>
      </c>
      <c r="J38" s="25">
        <v>99.149000000000001</v>
      </c>
      <c r="K38" s="16"/>
      <c r="L38" s="16"/>
      <c r="M38" s="17"/>
      <c r="N38" s="16"/>
    </row>
    <row r="39" spans="2:14" ht="17.25" customHeight="1" thickTop="1" thickBot="1">
      <c r="B39" s="177">
        <f t="shared" si="2"/>
        <v>30</v>
      </c>
      <c r="C39" s="178" t="s">
        <v>66</v>
      </c>
      <c r="D39" s="179" t="s">
        <v>39</v>
      </c>
      <c r="E39" s="180">
        <v>39657</v>
      </c>
      <c r="F39" s="175"/>
      <c r="G39" s="176"/>
      <c r="H39" s="25">
        <v>179.51</v>
      </c>
      <c r="I39" s="25">
        <v>169.27799999999999</v>
      </c>
      <c r="J39" s="25">
        <v>169.864</v>
      </c>
      <c r="K39" s="16"/>
      <c r="L39" s="16"/>
      <c r="M39" s="17"/>
      <c r="N39" s="16"/>
    </row>
    <row r="40" spans="2:14" ht="17.25" customHeight="1" thickTop="1" thickBot="1">
      <c r="B40" s="177">
        <f t="shared" si="2"/>
        <v>31</v>
      </c>
      <c r="C40" s="181" t="s">
        <v>67</v>
      </c>
      <c r="D40" s="179" t="s">
        <v>12</v>
      </c>
      <c r="E40" s="180">
        <v>40427</v>
      </c>
      <c r="F40" s="175"/>
      <c r="G40" s="182"/>
      <c r="H40" s="25">
        <v>96.477999999999994</v>
      </c>
      <c r="I40" s="25">
        <v>87.923000000000002</v>
      </c>
      <c r="J40" s="25">
        <v>88.558999999999997</v>
      </c>
      <c r="K40" s="16"/>
      <c r="L40" s="17"/>
      <c r="M40" s="16"/>
      <c r="N40" s="183"/>
    </row>
    <row r="41" spans="2:14" ht="17.25" customHeight="1" thickTop="1" thickBot="1">
      <c r="B41" s="177">
        <f t="shared" si="2"/>
        <v>32</v>
      </c>
      <c r="C41" s="185" t="s">
        <v>68</v>
      </c>
      <c r="D41" s="186" t="s">
        <v>12</v>
      </c>
      <c r="E41" s="180" t="s">
        <v>69</v>
      </c>
      <c r="F41" s="175"/>
      <c r="G41" s="182"/>
      <c r="H41" s="52">
        <v>118.73099999999999</v>
      </c>
      <c r="I41" s="52">
        <v>118.051</v>
      </c>
      <c r="J41" s="52">
        <v>118.252</v>
      </c>
      <c r="K41" s="16"/>
      <c r="L41" s="17"/>
      <c r="M41" s="16"/>
      <c r="N41" s="62"/>
    </row>
    <row r="42" spans="2:14" s="81" customFormat="1" ht="17.25" customHeight="1" thickTop="1" thickBot="1">
      <c r="B42" s="177">
        <f t="shared" si="2"/>
        <v>33</v>
      </c>
      <c r="C42" s="185" t="s">
        <v>70</v>
      </c>
      <c r="D42" s="186" t="s">
        <v>35</v>
      </c>
      <c r="E42" s="180">
        <v>42003</v>
      </c>
      <c r="F42" s="175"/>
      <c r="G42" s="188"/>
      <c r="H42" s="25">
        <v>169.24700000000001</v>
      </c>
      <c r="I42" s="25">
        <v>152.55099999999999</v>
      </c>
      <c r="J42" s="25">
        <v>153.15100000000001</v>
      </c>
      <c r="K42" s="16"/>
      <c r="L42" s="16"/>
      <c r="M42" s="17"/>
      <c r="N42" s="16"/>
    </row>
    <row r="43" spans="2:14" s="81" customFormat="1" ht="15" customHeight="1" thickTop="1" thickBot="1">
      <c r="B43" s="177">
        <f t="shared" si="2"/>
        <v>34</v>
      </c>
      <c r="C43" s="178" t="s">
        <v>71</v>
      </c>
      <c r="D43" s="190" t="s">
        <v>35</v>
      </c>
      <c r="E43" s="191" t="s">
        <v>72</v>
      </c>
      <c r="F43" s="175"/>
      <c r="G43" s="192"/>
      <c r="H43" s="25">
        <v>144.65700000000001</v>
      </c>
      <c r="I43" s="25">
        <v>139.16200000000001</v>
      </c>
      <c r="J43" s="25">
        <v>139.25299999999999</v>
      </c>
      <c r="K43" s="16"/>
      <c r="L43" s="16"/>
      <c r="M43" s="17"/>
      <c r="N43" s="16"/>
    </row>
    <row r="44" spans="2:14" ht="15" customHeight="1" thickTop="1" thickBot="1">
      <c r="B44" s="177">
        <f t="shared" si="2"/>
        <v>35</v>
      </c>
      <c r="C44" s="193" t="s">
        <v>73</v>
      </c>
      <c r="D44" s="194" t="s">
        <v>74</v>
      </c>
      <c r="E44" s="195">
        <v>42356</v>
      </c>
      <c r="F44" s="196"/>
      <c r="G44" s="197"/>
      <c r="H44" s="25">
        <v>103.47799999999999</v>
      </c>
      <c r="I44" s="25">
        <v>90.893000000000001</v>
      </c>
      <c r="J44" s="25">
        <v>91.244</v>
      </c>
      <c r="K44" s="16"/>
      <c r="L44" s="16"/>
      <c r="M44" s="17"/>
      <c r="N44" s="16"/>
    </row>
    <row r="45" spans="2:14" ht="16.5" customHeight="1" thickTop="1" thickBot="1">
      <c r="B45" s="177">
        <f t="shared" si="2"/>
        <v>36</v>
      </c>
      <c r="C45" s="200" t="s">
        <v>75</v>
      </c>
      <c r="D45" s="201" t="s">
        <v>12</v>
      </c>
      <c r="E45" s="202">
        <v>39237</v>
      </c>
      <c r="F45" s="203"/>
      <c r="G45" s="204"/>
      <c r="H45" s="25">
        <v>22.654</v>
      </c>
      <c r="I45" s="205">
        <v>20.413</v>
      </c>
      <c r="J45" s="205">
        <v>20.509</v>
      </c>
      <c r="K45" s="16"/>
      <c r="L45" s="16"/>
      <c r="M45" s="17"/>
      <c r="N45" s="16"/>
    </row>
    <row r="46" spans="2:14" ht="16.5" customHeight="1" thickTop="1" thickBot="1">
      <c r="B46" s="528" t="s">
        <v>76</v>
      </c>
      <c r="C46" s="529"/>
      <c r="D46" s="529"/>
      <c r="E46" s="529"/>
      <c r="F46" s="529"/>
      <c r="G46" s="529"/>
      <c r="H46" s="529"/>
      <c r="I46" s="529"/>
      <c r="J46" s="531"/>
      <c r="M46" s="206"/>
    </row>
    <row r="47" spans="2:14" ht="17.25" customHeight="1" thickTop="1" thickBot="1">
      <c r="B47" s="153">
        <v>37</v>
      </c>
      <c r="C47" s="208" t="s">
        <v>77</v>
      </c>
      <c r="D47" s="209" t="s">
        <v>58</v>
      </c>
      <c r="E47" s="210">
        <v>38022</v>
      </c>
      <c r="F47" s="211"/>
      <c r="G47" s="212"/>
      <c r="H47" s="213">
        <v>2087.4760000000001</v>
      </c>
      <c r="I47" s="213">
        <v>2094.7649999999999</v>
      </c>
      <c r="J47" s="213">
        <v>2097.9659999999999</v>
      </c>
      <c r="K47" s="214" t="s">
        <v>78</v>
      </c>
      <c r="M47" s="215">
        <f t="shared" ref="M47" si="3">+(J47-I47)/I47</f>
        <v>1.528095036913459E-3</v>
      </c>
    </row>
    <row r="48" spans="2:14" ht="17.25" customHeight="1" thickTop="1" thickBot="1">
      <c r="B48" s="153">
        <f>B47+1</f>
        <v>38</v>
      </c>
      <c r="C48" s="178" t="s">
        <v>79</v>
      </c>
      <c r="D48" s="179" t="s">
        <v>43</v>
      </c>
      <c r="E48" s="210">
        <v>39745</v>
      </c>
      <c r="F48" s="211"/>
      <c r="G48" s="217"/>
      <c r="H48" s="25">
        <v>129.316</v>
      </c>
      <c r="I48" s="25">
        <v>120.116</v>
      </c>
      <c r="J48" s="25">
        <v>121.85299999999999</v>
      </c>
      <c r="K48" s="218" t="s">
        <v>80</v>
      </c>
      <c r="M48" s="215" t="e">
        <f>+(#REF!-#REF!)/#REF!</f>
        <v>#REF!</v>
      </c>
    </row>
    <row r="49" spans="1:14" s="1" customFormat="1" ht="17.25" customHeight="1" thickTop="1" thickBot="1">
      <c r="A49" s="4"/>
      <c r="B49" s="153">
        <f t="shared" ref="B49:B62" si="4">B48+1</f>
        <v>39</v>
      </c>
      <c r="C49" s="178" t="s">
        <v>82</v>
      </c>
      <c r="D49" s="179" t="s">
        <v>61</v>
      </c>
      <c r="E49" s="210">
        <v>39937</v>
      </c>
      <c r="F49" s="211"/>
      <c r="G49" s="212"/>
      <c r="H49" s="25">
        <v>201.273</v>
      </c>
      <c r="I49" s="25">
        <v>180.44499999999999</v>
      </c>
      <c r="J49" s="25">
        <v>182.565</v>
      </c>
      <c r="K49" s="218" t="s">
        <v>80</v>
      </c>
      <c r="M49" s="215" t="e">
        <f>+(#REF!-#REF!)/#REF!</f>
        <v>#REF!</v>
      </c>
    </row>
    <row r="50" spans="1:14" s="1" customFormat="1" ht="17.25" customHeight="1" thickTop="1" thickBot="1">
      <c r="A50" s="4"/>
      <c r="B50" s="153">
        <f t="shared" si="4"/>
        <v>40</v>
      </c>
      <c r="C50" s="178" t="s">
        <v>83</v>
      </c>
      <c r="D50" s="179" t="s">
        <v>12</v>
      </c>
      <c r="E50" s="210">
        <v>39888</v>
      </c>
      <c r="F50" s="211"/>
      <c r="G50" s="212"/>
      <c r="H50" s="25">
        <v>17.721</v>
      </c>
      <c r="I50" s="283">
        <v>16.059999999999999</v>
      </c>
      <c r="J50" s="283">
        <v>16.420999999999999</v>
      </c>
      <c r="K50" s="218" t="s">
        <v>80</v>
      </c>
      <c r="M50" s="215" t="e">
        <f>+(#REF!-#REF!)/#REF!</f>
        <v>#REF!</v>
      </c>
    </row>
    <row r="51" spans="1:14" s="1" customFormat="1" ht="17.25" customHeight="1" thickTop="1" thickBot="1">
      <c r="A51" s="4"/>
      <c r="B51" s="153">
        <f t="shared" si="4"/>
        <v>41</v>
      </c>
      <c r="C51" s="221" t="s">
        <v>84</v>
      </c>
      <c r="D51" s="179" t="s">
        <v>47</v>
      </c>
      <c r="E51" s="210">
        <v>38740</v>
      </c>
      <c r="F51" s="211"/>
      <c r="G51" s="212"/>
      <c r="H51" s="98">
        <v>2.7839999999999998</v>
      </c>
      <c r="I51" s="98">
        <v>2.6970000000000001</v>
      </c>
      <c r="J51" s="98">
        <v>2.7109999999999999</v>
      </c>
      <c r="K51" s="218"/>
      <c r="M51" s="215">
        <f t="shared" ref="M51:M52" si="5">+(J51-I51)/I51</f>
        <v>5.1909529106413752E-3</v>
      </c>
    </row>
    <row r="52" spans="1:14" s="1" customFormat="1" ht="17.25" customHeight="1" thickTop="1" thickBot="1">
      <c r="A52" s="4" t="s">
        <v>85</v>
      </c>
      <c r="B52" s="153">
        <f t="shared" si="4"/>
        <v>42</v>
      </c>
      <c r="C52" s="221" t="s">
        <v>86</v>
      </c>
      <c r="D52" s="179" t="s">
        <v>47</v>
      </c>
      <c r="E52" s="210">
        <v>38740</v>
      </c>
      <c r="F52" s="211"/>
      <c r="G52" s="212"/>
      <c r="H52" s="25">
        <v>2.4660000000000002</v>
      </c>
      <c r="I52" s="25">
        <v>2.4239999999999999</v>
      </c>
      <c r="J52" s="25">
        <v>2.4409999999999998</v>
      </c>
      <c r="K52" s="223" t="s">
        <v>48</v>
      </c>
      <c r="M52" s="215">
        <f t="shared" si="5"/>
        <v>7.013201320131974E-3</v>
      </c>
    </row>
    <row r="53" spans="1:14" s="1" customFormat="1" ht="17.25" customHeight="1" thickTop="1" thickBot="1">
      <c r="A53" s="4"/>
      <c r="B53" s="153">
        <f t="shared" si="4"/>
        <v>43</v>
      </c>
      <c r="C53" s="226" t="s">
        <v>87</v>
      </c>
      <c r="D53" s="227" t="s">
        <v>41</v>
      </c>
      <c r="E53" s="228">
        <v>41984</v>
      </c>
      <c r="F53" s="229"/>
      <c r="G53" s="230"/>
      <c r="H53" s="231">
        <v>75.837000000000003</v>
      </c>
      <c r="I53" s="231">
        <v>65.965999999999994</v>
      </c>
      <c r="J53" s="231">
        <v>65.733000000000004</v>
      </c>
      <c r="K53" s="218" t="s">
        <v>80</v>
      </c>
      <c r="M53" s="215">
        <f>+(J53-I53)/I53</f>
        <v>-3.5321226086164068E-3</v>
      </c>
    </row>
    <row r="54" spans="1:14" s="1" customFormat="1" ht="17.25" customHeight="1" thickTop="1" thickBot="1">
      <c r="A54" s="4"/>
      <c r="B54" s="153">
        <f t="shared" si="4"/>
        <v>44</v>
      </c>
      <c r="C54" s="234" t="s">
        <v>89</v>
      </c>
      <c r="D54" s="235" t="s">
        <v>47</v>
      </c>
      <c r="E54" s="210">
        <v>40071</v>
      </c>
      <c r="F54" s="211"/>
      <c r="G54" s="236"/>
      <c r="H54" s="25">
        <v>1.1639999999999999</v>
      </c>
      <c r="I54" s="237">
        <v>1.0960000000000001</v>
      </c>
      <c r="J54" s="237">
        <v>1.0980000000000001</v>
      </c>
      <c r="K54" s="238" t="s">
        <v>90</v>
      </c>
      <c r="M54" s="215" t="e">
        <f>+(#REF!-I54)/I54</f>
        <v>#REF!</v>
      </c>
    </row>
    <row r="55" spans="1:14" s="1" customFormat="1" ht="17.25" customHeight="1" thickTop="1">
      <c r="A55" s="4"/>
      <c r="B55" s="153">
        <f t="shared" si="4"/>
        <v>45</v>
      </c>
      <c r="C55" s="234" t="s">
        <v>91</v>
      </c>
      <c r="D55" s="240" t="s">
        <v>26</v>
      </c>
      <c r="E55" s="241">
        <v>42087</v>
      </c>
      <c r="F55" s="211"/>
      <c r="G55" s="236"/>
      <c r="H55" s="242">
        <v>1.226</v>
      </c>
      <c r="I55" s="237">
        <v>1.252</v>
      </c>
      <c r="J55" s="237">
        <v>1.2529999999999999</v>
      </c>
      <c r="K55" s="238"/>
      <c r="M55" s="243">
        <f t="shared" ref="M55:M62" si="6">+(J55-I55)/I55</f>
        <v>7.9872204472834654E-4</v>
      </c>
    </row>
    <row r="56" spans="1:14" s="1" customFormat="1" ht="16.5" customHeight="1">
      <c r="A56" s="4"/>
      <c r="B56" s="153">
        <f t="shared" si="4"/>
        <v>46</v>
      </c>
      <c r="C56" s="244" t="s">
        <v>92</v>
      </c>
      <c r="D56" s="240" t="s">
        <v>26</v>
      </c>
      <c r="E56" s="241">
        <v>42087</v>
      </c>
      <c r="F56" s="211"/>
      <c r="G56" s="236"/>
      <c r="H56" s="52">
        <v>1.1659999999999999</v>
      </c>
      <c r="I56" s="242">
        <v>1.1459999999999999</v>
      </c>
      <c r="J56" s="242">
        <v>1.145</v>
      </c>
      <c r="K56" s="238"/>
      <c r="M56" s="243">
        <f t="shared" si="6"/>
        <v>-8.7260034904004357E-4</v>
      </c>
    </row>
    <row r="57" spans="1:14" s="1" customFormat="1" ht="16.5" customHeight="1">
      <c r="A57" s="4"/>
      <c r="B57" s="153">
        <f t="shared" si="4"/>
        <v>47</v>
      </c>
      <c r="C57" s="234" t="s">
        <v>93</v>
      </c>
      <c r="D57" s="240" t="s">
        <v>26</v>
      </c>
      <c r="E57" s="241">
        <v>42087</v>
      </c>
      <c r="F57" s="211"/>
      <c r="G57" s="245"/>
      <c r="H57" s="246">
        <v>1.137</v>
      </c>
      <c r="I57" s="52">
        <v>1.0980000000000001</v>
      </c>
      <c r="J57" s="52">
        <v>1.097</v>
      </c>
      <c r="K57" s="238"/>
      <c r="M57" s="243">
        <f t="shared" si="6"/>
        <v>-9.1074681238625845E-4</v>
      </c>
    </row>
    <row r="58" spans="1:14" s="1" customFormat="1" ht="16.5" customHeight="1">
      <c r="A58" s="4"/>
      <c r="B58" s="153">
        <f t="shared" si="4"/>
        <v>48</v>
      </c>
      <c r="C58" s="247" t="s">
        <v>94</v>
      </c>
      <c r="D58" s="248" t="s">
        <v>22</v>
      </c>
      <c r="E58" s="249">
        <v>42317</v>
      </c>
      <c r="F58" s="211"/>
      <c r="G58" s="250"/>
      <c r="H58" s="251">
        <v>118.999</v>
      </c>
      <c r="I58" s="251">
        <v>106.49299999999999</v>
      </c>
      <c r="J58" s="251">
        <v>107.023</v>
      </c>
      <c r="K58" s="238"/>
      <c r="M58" s="243">
        <f t="shared" si="6"/>
        <v>4.9768529386908173E-3</v>
      </c>
    </row>
    <row r="59" spans="1:14" s="1" customFormat="1" ht="16.5" customHeight="1">
      <c r="A59" s="4"/>
      <c r="B59" s="153">
        <f t="shared" si="4"/>
        <v>49</v>
      </c>
      <c r="C59" s="253" t="s">
        <v>95</v>
      </c>
      <c r="D59" s="254" t="s">
        <v>37</v>
      </c>
      <c r="E59" s="255">
        <v>39503</v>
      </c>
      <c r="F59" s="256"/>
      <c r="G59" s="257"/>
      <c r="H59" s="52">
        <v>131.708</v>
      </c>
      <c r="I59" s="258">
        <v>129.315</v>
      </c>
      <c r="J59" s="258">
        <v>128.59399999999999</v>
      </c>
      <c r="K59" s="238"/>
      <c r="M59" s="243">
        <f t="shared" si="6"/>
        <v>-5.5755326141592515E-3</v>
      </c>
    </row>
    <row r="60" spans="1:14" s="1" customFormat="1" ht="16.5" customHeight="1">
      <c r="A60" s="4"/>
      <c r="B60" s="153">
        <f t="shared" si="4"/>
        <v>50</v>
      </c>
      <c r="C60" s="253" t="s">
        <v>96</v>
      </c>
      <c r="D60" s="254" t="s">
        <v>97</v>
      </c>
      <c r="E60" s="259">
        <v>42842</v>
      </c>
      <c r="F60" s="260"/>
      <c r="G60" s="261"/>
      <c r="H60" s="25">
        <v>1133.3009999999999</v>
      </c>
      <c r="I60" s="25">
        <v>1088.96</v>
      </c>
      <c r="J60" s="25">
        <v>1079.4269999999999</v>
      </c>
      <c r="K60" s="238"/>
      <c r="M60" s="243" t="e">
        <f>+(I60-#REF!)/#REF!</f>
        <v>#REF!</v>
      </c>
    </row>
    <row r="61" spans="1:14" s="1" customFormat="1" ht="16.5" customHeight="1">
      <c r="A61" s="4"/>
      <c r="B61" s="153">
        <f t="shared" si="4"/>
        <v>51</v>
      </c>
      <c r="C61" s="253" t="s">
        <v>98</v>
      </c>
      <c r="D61" s="254" t="s">
        <v>22</v>
      </c>
      <c r="E61" s="259">
        <v>42874</v>
      </c>
      <c r="F61" s="260"/>
      <c r="G61" s="261"/>
      <c r="H61" s="52">
        <v>11.951000000000001</v>
      </c>
      <c r="I61" s="258">
        <v>10.895</v>
      </c>
      <c r="J61" s="258">
        <v>10.28</v>
      </c>
      <c r="K61" s="238"/>
      <c r="M61" s="243">
        <f t="shared" si="6"/>
        <v>-5.6447911886186343E-2</v>
      </c>
    </row>
    <row r="62" spans="1:14" s="1" customFormat="1" ht="16.5" customHeight="1" thickBot="1">
      <c r="A62" s="4"/>
      <c r="B62" s="153">
        <f t="shared" si="4"/>
        <v>52</v>
      </c>
      <c r="C62" s="263" t="s">
        <v>99</v>
      </c>
      <c r="D62" s="264" t="s">
        <v>14</v>
      </c>
      <c r="E62" s="265">
        <v>43045</v>
      </c>
      <c r="F62" s="266"/>
      <c r="G62" s="267"/>
      <c r="H62" s="268">
        <v>10.127000000000001</v>
      </c>
      <c r="I62" s="269">
        <v>9.2620000000000005</v>
      </c>
      <c r="J62" s="269">
        <v>9.4550000000000001</v>
      </c>
      <c r="K62" s="270"/>
      <c r="L62" s="271"/>
      <c r="M62" s="272">
        <f t="shared" si="6"/>
        <v>2.0837832001727445E-2</v>
      </c>
      <c r="N62" s="271"/>
    </row>
    <row r="63" spans="1:14" s="1" customFormat="1" ht="16.5" customHeight="1" thickTop="1" thickBot="1">
      <c r="A63" s="4"/>
      <c r="B63" s="528" t="s">
        <v>100</v>
      </c>
      <c r="C63" s="529"/>
      <c r="D63" s="529"/>
      <c r="E63" s="529"/>
      <c r="F63" s="529"/>
      <c r="G63" s="529"/>
      <c r="H63" s="529"/>
      <c r="I63" s="529"/>
      <c r="J63" s="522"/>
      <c r="K63" s="238"/>
      <c r="M63" s="243"/>
    </row>
    <row r="64" spans="1:14" s="1" customFormat="1" ht="16.5" customHeight="1" thickTop="1" thickBot="1">
      <c r="A64" s="4"/>
      <c r="B64" s="276">
        <v>53</v>
      </c>
      <c r="C64" s="277" t="s">
        <v>101</v>
      </c>
      <c r="D64" s="278" t="s">
        <v>16</v>
      </c>
      <c r="E64" s="279">
        <v>36626</v>
      </c>
      <c r="F64" s="280"/>
      <c r="G64" s="281"/>
      <c r="H64" s="282">
        <v>93.956000000000003</v>
      </c>
      <c r="I64" s="283">
        <v>81.96</v>
      </c>
      <c r="J64" s="283">
        <v>82.105999999999995</v>
      </c>
      <c r="K64" s="16"/>
      <c r="L64" s="16"/>
      <c r="M64" s="17"/>
      <c r="N64" s="16"/>
    </row>
    <row r="65" spans="1:14" s="1" customFormat="1" ht="13.5" customHeight="1" thickTop="1" thickBot="1">
      <c r="A65" s="4"/>
      <c r="B65" s="532" t="s">
        <v>102</v>
      </c>
      <c r="C65" s="533"/>
      <c r="D65" s="533"/>
      <c r="E65" s="533"/>
      <c r="F65" s="533"/>
      <c r="G65" s="533"/>
      <c r="H65" s="533"/>
      <c r="I65" s="533"/>
      <c r="J65" s="534"/>
      <c r="M65" s="2"/>
    </row>
    <row r="66" spans="1:14" s="1" customFormat="1" ht="14.25" customHeight="1" thickTop="1" thickBot="1">
      <c r="A66" s="4"/>
      <c r="B66" s="535" t="s">
        <v>0</v>
      </c>
      <c r="C66" s="536"/>
      <c r="D66" s="541" t="s">
        <v>1</v>
      </c>
      <c r="E66" s="544" t="s">
        <v>2</v>
      </c>
      <c r="F66" s="547" t="s">
        <v>103</v>
      </c>
      <c r="G66" s="548"/>
      <c r="H66" s="549" t="s">
        <v>3</v>
      </c>
      <c r="I66" s="552" t="s">
        <v>4</v>
      </c>
      <c r="J66" s="555" t="s">
        <v>5</v>
      </c>
    </row>
    <row r="67" spans="1:14" s="1" customFormat="1" ht="13.5" customHeight="1">
      <c r="A67" s="4"/>
      <c r="B67" s="537"/>
      <c r="C67" s="538"/>
      <c r="D67" s="542"/>
      <c r="E67" s="545"/>
      <c r="F67" s="558" t="s">
        <v>104</v>
      </c>
      <c r="G67" s="558" t="s">
        <v>105</v>
      </c>
      <c r="H67" s="550"/>
      <c r="I67" s="553"/>
      <c r="J67" s="556"/>
    </row>
    <row r="68" spans="1:14" s="1" customFormat="1" ht="16.5" customHeight="1" thickBot="1">
      <c r="A68" s="4"/>
      <c r="B68" s="539"/>
      <c r="C68" s="540"/>
      <c r="D68" s="543"/>
      <c r="E68" s="546"/>
      <c r="F68" s="559"/>
      <c r="G68" s="559"/>
      <c r="H68" s="551"/>
      <c r="I68" s="554"/>
      <c r="J68" s="557"/>
    </row>
    <row r="69" spans="1:14" s="1" customFormat="1" ht="12" customHeight="1" thickTop="1" thickBot="1">
      <c r="A69" s="4"/>
      <c r="B69" s="560" t="s">
        <v>106</v>
      </c>
      <c r="C69" s="526"/>
      <c r="D69" s="526"/>
      <c r="E69" s="526"/>
      <c r="F69" s="526"/>
      <c r="G69" s="526"/>
      <c r="H69" s="526"/>
      <c r="I69" s="526"/>
      <c r="J69" s="527"/>
    </row>
    <row r="70" spans="1:14" s="1" customFormat="1" ht="17.25" customHeight="1" thickTop="1" thickBot="1">
      <c r="A70" s="4"/>
      <c r="B70" s="287">
        <v>54</v>
      </c>
      <c r="C70" s="288" t="s">
        <v>108</v>
      </c>
      <c r="D70" s="289" t="s">
        <v>33</v>
      </c>
      <c r="E70" s="290">
        <v>36831</v>
      </c>
      <c r="F70" s="291">
        <v>43942</v>
      </c>
      <c r="G70" s="292">
        <v>5.2709999999999999</v>
      </c>
      <c r="H70" s="293">
        <v>109.69499999999999</v>
      </c>
      <c r="I70" s="293">
        <v>106.736</v>
      </c>
      <c r="J70" s="293">
        <v>106.748</v>
      </c>
      <c r="K70" s="16"/>
      <c r="L70" s="17"/>
      <c r="M70" s="16"/>
      <c r="N70" s="294"/>
    </row>
    <row r="71" spans="1:14" s="1" customFormat="1" ht="16.5" customHeight="1" thickTop="1" thickBot="1">
      <c r="A71" s="4"/>
      <c r="B71" s="295">
        <f>B70+1</f>
        <v>55</v>
      </c>
      <c r="C71" s="296" t="s">
        <v>109</v>
      </c>
      <c r="D71" s="297" t="s">
        <v>26</v>
      </c>
      <c r="E71" s="290">
        <v>101.60599999999999</v>
      </c>
      <c r="F71" s="290">
        <v>43980</v>
      </c>
      <c r="G71" s="298">
        <v>5.8380000000000001</v>
      </c>
      <c r="H71" s="283">
        <v>102.952</v>
      </c>
      <c r="I71" s="283">
        <v>98.733000000000004</v>
      </c>
      <c r="J71" s="283">
        <v>98.744</v>
      </c>
      <c r="K71" s="16"/>
      <c r="L71" s="17"/>
      <c r="M71" s="16"/>
      <c r="N71" s="299"/>
    </row>
    <row r="72" spans="1:14" s="1" customFormat="1" ht="16.5" customHeight="1" thickTop="1" thickBot="1">
      <c r="A72" s="4"/>
      <c r="B72" s="295">
        <f t="shared" ref="B72:B90" si="7">B71+1</f>
        <v>56</v>
      </c>
      <c r="C72" s="300" t="s">
        <v>110</v>
      </c>
      <c r="D72" s="297" t="s">
        <v>26</v>
      </c>
      <c r="E72" s="290">
        <v>38847</v>
      </c>
      <c r="F72" s="290">
        <v>43980</v>
      </c>
      <c r="G72" s="298">
        <v>3.9489999999999998</v>
      </c>
      <c r="H72" s="283">
        <v>106.235</v>
      </c>
      <c r="I72" s="283">
        <v>104.83199999999999</v>
      </c>
      <c r="J72" s="283">
        <v>104.848</v>
      </c>
      <c r="K72" s="16"/>
      <c r="L72" s="17"/>
      <c r="M72" s="16"/>
      <c r="N72" s="299"/>
    </row>
    <row r="73" spans="1:14" s="1" customFormat="1" ht="16.5" customHeight="1" thickTop="1" thickBot="1">
      <c r="A73" s="4"/>
      <c r="B73" s="295">
        <f t="shared" si="7"/>
        <v>57</v>
      </c>
      <c r="C73" s="302" t="s">
        <v>111</v>
      </c>
      <c r="D73" s="297" t="s">
        <v>112</v>
      </c>
      <c r="E73" s="290">
        <v>36831</v>
      </c>
      <c r="F73" s="290">
        <v>43969</v>
      </c>
      <c r="G73" s="298">
        <v>5.4980000000000002</v>
      </c>
      <c r="H73" s="283">
        <v>104.788</v>
      </c>
      <c r="I73" s="283">
        <v>101.97199999999999</v>
      </c>
      <c r="J73" s="283">
        <v>101.98699999999999</v>
      </c>
      <c r="K73" s="16"/>
      <c r="L73" s="17"/>
      <c r="M73" s="16"/>
      <c r="N73" s="303"/>
    </row>
    <row r="74" spans="1:14" s="1" customFormat="1" ht="16.5" customHeight="1" thickTop="1" thickBot="1">
      <c r="A74" s="4"/>
      <c r="B74" s="295">
        <f t="shared" si="7"/>
        <v>58</v>
      </c>
      <c r="C74" s="300" t="s">
        <v>113</v>
      </c>
      <c r="D74" s="297" t="s">
        <v>114</v>
      </c>
      <c r="E74" s="290">
        <v>39209</v>
      </c>
      <c r="F74" s="290">
        <v>43980</v>
      </c>
      <c r="G74" s="298">
        <v>6.5570000000000004</v>
      </c>
      <c r="H74" s="283">
        <v>106.654</v>
      </c>
      <c r="I74" s="283">
        <v>103.319</v>
      </c>
      <c r="J74" s="283">
        <v>103.33799999999999</v>
      </c>
      <c r="K74" s="16"/>
      <c r="L74" s="17"/>
      <c r="M74" s="16"/>
      <c r="N74" s="62"/>
    </row>
    <row r="75" spans="1:14" s="1" customFormat="1" ht="17.25" customHeight="1" thickTop="1" thickBot="1">
      <c r="A75" s="4"/>
      <c r="B75" s="295">
        <f t="shared" si="7"/>
        <v>59</v>
      </c>
      <c r="C75" s="300" t="s">
        <v>115</v>
      </c>
      <c r="D75" s="304" t="s">
        <v>58</v>
      </c>
      <c r="E75" s="290">
        <v>37865</v>
      </c>
      <c r="F75" s="290">
        <v>43980</v>
      </c>
      <c r="G75" s="298">
        <v>4.9260000000000002</v>
      </c>
      <c r="H75" s="283">
        <v>108.65</v>
      </c>
      <c r="I75" s="283">
        <v>106.50700000000001</v>
      </c>
      <c r="J75" s="283">
        <v>106.52200000000001</v>
      </c>
      <c r="K75" s="16"/>
      <c r="L75" s="17"/>
      <c r="M75" s="16"/>
      <c r="N75" s="47"/>
    </row>
    <row r="76" spans="1:14" s="1" customFormat="1" ht="16.5" customHeight="1" thickTop="1" thickBot="1">
      <c r="A76" s="4"/>
      <c r="B76" s="295">
        <f t="shared" si="7"/>
        <v>60</v>
      </c>
      <c r="C76" s="296" t="s">
        <v>116</v>
      </c>
      <c r="D76" s="297" t="s">
        <v>43</v>
      </c>
      <c r="E76" s="290">
        <v>35436</v>
      </c>
      <c r="F76" s="290">
        <v>43980</v>
      </c>
      <c r="G76" s="298">
        <v>5.5039999999999996</v>
      </c>
      <c r="H76" s="283">
        <v>106.238</v>
      </c>
      <c r="I76" s="283">
        <v>103.339</v>
      </c>
      <c r="J76" s="283">
        <v>103.354</v>
      </c>
      <c r="K76" s="16"/>
      <c r="L76" s="17"/>
      <c r="M76" s="16"/>
      <c r="N76" s="62"/>
    </row>
    <row r="77" spans="1:14" s="1" customFormat="1" ht="16.5" customHeight="1" thickTop="1" thickBot="1">
      <c r="A77" s="4"/>
      <c r="B77" s="295">
        <f t="shared" si="7"/>
        <v>61</v>
      </c>
      <c r="C77" s="296" t="s">
        <v>117</v>
      </c>
      <c r="D77" s="297" t="s">
        <v>14</v>
      </c>
      <c r="E77" s="290">
        <v>35464</v>
      </c>
      <c r="F77" s="290">
        <v>43945</v>
      </c>
      <c r="G77" s="298">
        <v>5.0330000000000004</v>
      </c>
      <c r="H77" s="283">
        <v>103.34099999999999</v>
      </c>
      <c r="I77" s="283">
        <v>100.738</v>
      </c>
      <c r="J77" s="283">
        <v>100.752</v>
      </c>
      <c r="K77" s="16"/>
      <c r="L77" s="17"/>
      <c r="M77" s="16"/>
      <c r="N77" s="294"/>
    </row>
    <row r="78" spans="1:14" s="1" customFormat="1" ht="15" customHeight="1" thickTop="1" thickBot="1">
      <c r="A78" s="4"/>
      <c r="B78" s="295">
        <f t="shared" si="7"/>
        <v>62</v>
      </c>
      <c r="C78" s="296" t="s">
        <v>118</v>
      </c>
      <c r="D78" s="297" t="s">
        <v>37</v>
      </c>
      <c r="E78" s="290">
        <v>37207</v>
      </c>
      <c r="F78" s="290">
        <v>43980</v>
      </c>
      <c r="G78" s="298">
        <v>3.1190000000000002</v>
      </c>
      <c r="H78" s="283">
        <v>103.51</v>
      </c>
      <c r="I78" s="283">
        <v>101.816</v>
      </c>
      <c r="J78" s="283">
        <v>101.82299999999999</v>
      </c>
      <c r="K78" s="16"/>
      <c r="L78" s="17"/>
      <c r="M78" s="16"/>
      <c r="N78" s="294"/>
    </row>
    <row r="79" spans="1:14" s="1" customFormat="1" ht="16.5" customHeight="1" thickTop="1" thickBot="1">
      <c r="A79" s="4"/>
      <c r="B79" s="295">
        <f t="shared" si="7"/>
        <v>63</v>
      </c>
      <c r="C79" s="296" t="s">
        <v>119</v>
      </c>
      <c r="D79" s="297" t="s">
        <v>120</v>
      </c>
      <c r="E79" s="290">
        <v>37242</v>
      </c>
      <c r="F79" s="290">
        <v>43927</v>
      </c>
      <c r="G79" s="298">
        <v>6.19</v>
      </c>
      <c r="H79" s="283">
        <v>107.33799999999999</v>
      </c>
      <c r="I79" s="283">
        <v>104.155</v>
      </c>
      <c r="J79" s="283">
        <v>104.17100000000001</v>
      </c>
      <c r="K79" s="16"/>
      <c r="L79" s="17"/>
      <c r="M79" s="16"/>
      <c r="N79" s="40"/>
    </row>
    <row r="80" spans="1:14" s="1" customFormat="1" ht="17.25" customHeight="1" thickTop="1" thickBot="1">
      <c r="A80" s="4"/>
      <c r="B80" s="295">
        <f t="shared" si="7"/>
        <v>64</v>
      </c>
      <c r="C80" s="300" t="s">
        <v>121</v>
      </c>
      <c r="D80" s="297" t="s">
        <v>122</v>
      </c>
      <c r="E80" s="290">
        <v>36075</v>
      </c>
      <c r="F80" s="290">
        <v>43980</v>
      </c>
      <c r="G80" s="298">
        <v>6.6070000000000002</v>
      </c>
      <c r="H80" s="283">
        <v>109.277</v>
      </c>
      <c r="I80" s="283">
        <v>105.881</v>
      </c>
      <c r="J80" s="283">
        <v>105.899</v>
      </c>
      <c r="K80" s="16"/>
      <c r="L80" s="17"/>
      <c r="M80" s="16"/>
      <c r="N80" s="47"/>
    </row>
    <row r="81" spans="1:15" s="1" customFormat="1" ht="16.5" customHeight="1" thickTop="1" thickBot="1">
      <c r="A81" s="4"/>
      <c r="B81" s="295">
        <f t="shared" si="7"/>
        <v>65</v>
      </c>
      <c r="C81" s="300" t="s">
        <v>123</v>
      </c>
      <c r="D81" s="297" t="s">
        <v>22</v>
      </c>
      <c r="E81" s="290">
        <v>37396</v>
      </c>
      <c r="F81" s="290">
        <v>43980</v>
      </c>
      <c r="G81" s="298">
        <v>4.3250000000000002</v>
      </c>
      <c r="H81" s="283">
        <v>105.949</v>
      </c>
      <c r="I81" s="283">
        <v>103.464</v>
      </c>
      <c r="J81" s="283">
        <v>103.474</v>
      </c>
      <c r="K81" s="8"/>
      <c r="L81" s="306"/>
      <c r="M81" s="8"/>
      <c r="N81" s="307"/>
    </row>
    <row r="82" spans="1:15" ht="16.5" customHeight="1" thickTop="1" thickBot="1">
      <c r="B82" s="295">
        <f t="shared" si="7"/>
        <v>66</v>
      </c>
      <c r="C82" s="300" t="s">
        <v>124</v>
      </c>
      <c r="D82" s="297" t="s">
        <v>61</v>
      </c>
      <c r="E82" s="308">
        <v>40211</v>
      </c>
      <c r="F82" s="301">
        <v>43981</v>
      </c>
      <c r="G82" s="309">
        <v>3.8940000000000001</v>
      </c>
      <c r="H82" s="283">
        <v>104.849</v>
      </c>
      <c r="I82" s="283">
        <v>102.77500000000001</v>
      </c>
      <c r="J82" s="283">
        <v>102.786</v>
      </c>
      <c r="K82" s="16"/>
      <c r="L82" s="17"/>
      <c r="M82" s="16"/>
      <c r="N82" s="62"/>
    </row>
    <row r="83" spans="1:15" ht="16.5" customHeight="1" thickTop="1" thickBot="1">
      <c r="B83" s="311">
        <f t="shared" si="7"/>
        <v>67</v>
      </c>
      <c r="C83" s="312" t="s">
        <v>125</v>
      </c>
      <c r="D83" s="313" t="s">
        <v>126</v>
      </c>
      <c r="E83" s="290">
        <v>33910</v>
      </c>
      <c r="F83" s="290">
        <v>43994</v>
      </c>
      <c r="G83" s="314">
        <v>5.1539999999999999</v>
      </c>
      <c r="H83" s="283">
        <v>104.91</v>
      </c>
      <c r="I83" s="283">
        <v>107.441</v>
      </c>
      <c r="J83" s="283">
        <v>102.30200000000001</v>
      </c>
      <c r="K83" s="16"/>
      <c r="L83" s="17"/>
      <c r="M83" s="16"/>
      <c r="N83" s="183"/>
      <c r="O83" s="518"/>
    </row>
    <row r="84" spans="1:15" ht="14.25" customHeight="1" thickTop="1" thickBot="1">
      <c r="B84" s="311">
        <f t="shared" si="7"/>
        <v>68</v>
      </c>
      <c r="C84" s="315" t="s">
        <v>127</v>
      </c>
      <c r="D84" s="316" t="s">
        <v>128</v>
      </c>
      <c r="E84" s="290">
        <v>36815</v>
      </c>
      <c r="F84" s="290">
        <v>43980</v>
      </c>
      <c r="G84" s="314">
        <v>4.6020000000000003</v>
      </c>
      <c r="H84" s="283">
        <v>105.102</v>
      </c>
      <c r="I84" s="283">
        <v>102.456</v>
      </c>
      <c r="J84" s="283">
        <v>102.468</v>
      </c>
      <c r="K84" s="16"/>
      <c r="L84" s="17"/>
      <c r="M84" s="16"/>
      <c r="N84" s="47"/>
      <c r="O84"/>
    </row>
    <row r="85" spans="1:15" s="81" customFormat="1" ht="16.5" customHeight="1" thickTop="1" thickBot="1">
      <c r="A85" s="317"/>
      <c r="B85" s="311">
        <f t="shared" si="7"/>
        <v>69</v>
      </c>
      <c r="C85" s="318" t="s">
        <v>129</v>
      </c>
      <c r="D85" s="319" t="s">
        <v>28</v>
      </c>
      <c r="E85" s="320">
        <v>35744</v>
      </c>
      <c r="F85" s="290">
        <v>43980</v>
      </c>
      <c r="G85" s="314">
        <v>5.87</v>
      </c>
      <c r="H85" s="283">
        <v>104.538</v>
      </c>
      <c r="I85" s="283">
        <v>101.429</v>
      </c>
      <c r="J85" s="283">
        <v>101.44499999999999</v>
      </c>
      <c r="K85" s="16"/>
      <c r="L85" s="17"/>
      <c r="M85" s="16"/>
      <c r="N85" s="183"/>
      <c r="O85" s="518"/>
    </row>
    <row r="86" spans="1:15" ht="16.5" customHeight="1" thickTop="1" thickBot="1">
      <c r="B86" s="311">
        <f t="shared" si="7"/>
        <v>70</v>
      </c>
      <c r="C86" s="322" t="s">
        <v>130</v>
      </c>
      <c r="D86" s="289" t="s">
        <v>74</v>
      </c>
      <c r="E86" s="290">
        <v>39604</v>
      </c>
      <c r="F86" s="301">
        <v>43981</v>
      </c>
      <c r="G86" s="292">
        <v>3.8159999999999998</v>
      </c>
      <c r="H86" s="323">
        <v>106.5</v>
      </c>
      <c r="I86" s="323">
        <v>104.654</v>
      </c>
      <c r="J86" s="323">
        <v>104.666</v>
      </c>
      <c r="K86" s="16"/>
      <c r="L86" s="17"/>
      <c r="M86" s="16"/>
      <c r="N86" s="62"/>
    </row>
    <row r="87" spans="1:15" ht="16.5" customHeight="1" thickTop="1" thickBot="1">
      <c r="B87" s="311">
        <f t="shared" si="7"/>
        <v>71</v>
      </c>
      <c r="C87" s="312" t="s">
        <v>131</v>
      </c>
      <c r="D87" s="319" t="s">
        <v>18</v>
      </c>
      <c r="E87" s="290">
        <v>35481</v>
      </c>
      <c r="F87" s="290">
        <v>43969</v>
      </c>
      <c r="G87" s="314">
        <v>5.93</v>
      </c>
      <c r="H87" s="283">
        <v>104.751</v>
      </c>
      <c r="I87" s="283">
        <v>101.58199999999999</v>
      </c>
      <c r="J87" s="283">
        <v>101.59699999999999</v>
      </c>
      <c r="K87" s="16"/>
      <c r="L87" s="17"/>
      <c r="M87" s="16"/>
      <c r="N87" s="47"/>
    </row>
    <row r="88" spans="1:15" ht="16.5" customHeight="1" thickTop="1" thickBot="1">
      <c r="B88" s="311">
        <f t="shared" si="7"/>
        <v>72</v>
      </c>
      <c r="C88" s="315" t="s">
        <v>132</v>
      </c>
      <c r="D88" s="319" t="s">
        <v>39</v>
      </c>
      <c r="E88" s="290">
        <v>39706</v>
      </c>
      <c r="F88" s="301">
        <v>43980</v>
      </c>
      <c r="G88" s="314">
        <v>5.4509999999999996</v>
      </c>
      <c r="H88" s="283">
        <v>104.017</v>
      </c>
      <c r="I88" s="283">
        <v>101.08499999999999</v>
      </c>
      <c r="J88" s="283">
        <v>101.099</v>
      </c>
      <c r="K88" s="16"/>
      <c r="L88" s="17"/>
      <c r="M88" s="16"/>
      <c r="N88" s="47"/>
    </row>
    <row r="89" spans="1:15" ht="16.5" customHeight="1" thickTop="1" thickBot="1">
      <c r="B89" s="311">
        <f t="shared" si="7"/>
        <v>73</v>
      </c>
      <c r="C89" s="325" t="s">
        <v>133</v>
      </c>
      <c r="D89" s="326" t="s">
        <v>12</v>
      </c>
      <c r="E89" s="290">
        <v>38565</v>
      </c>
      <c r="F89" s="290">
        <v>43980</v>
      </c>
      <c r="G89" s="327">
        <v>4.1909999999999998</v>
      </c>
      <c r="H89" s="328">
        <v>106.872</v>
      </c>
      <c r="I89" s="328">
        <v>104.705</v>
      </c>
      <c r="J89" s="328">
        <v>104.718</v>
      </c>
      <c r="K89" s="16"/>
      <c r="L89" s="17"/>
      <c r="M89" s="16"/>
      <c r="N89" s="62"/>
    </row>
    <row r="90" spans="1:15" ht="16.5" customHeight="1" thickTop="1" thickBot="1">
      <c r="B90" s="295">
        <f t="shared" si="7"/>
        <v>74</v>
      </c>
      <c r="C90" s="329" t="s">
        <v>134</v>
      </c>
      <c r="D90" s="326" t="s">
        <v>16</v>
      </c>
      <c r="E90" s="330">
        <v>34288</v>
      </c>
      <c r="F90" s="385">
        <v>43962</v>
      </c>
      <c r="G90" s="331">
        <v>4.1669999999999998</v>
      </c>
      <c r="H90" s="332">
        <v>103.322</v>
      </c>
      <c r="I90" s="332">
        <v>101.01900000000001</v>
      </c>
      <c r="J90" s="332">
        <v>101.03</v>
      </c>
      <c r="K90" s="16"/>
      <c r="L90" s="17"/>
      <c r="M90" s="16"/>
      <c r="N90" s="47"/>
    </row>
    <row r="91" spans="1:15" ht="13.5" customHeight="1" thickTop="1" thickBot="1">
      <c r="A91" s="4" t="s">
        <v>85</v>
      </c>
      <c r="B91" s="560" t="s">
        <v>135</v>
      </c>
      <c r="C91" s="526"/>
      <c r="D91" s="526"/>
      <c r="E91" s="526"/>
      <c r="F91" s="526"/>
      <c r="G91" s="526"/>
      <c r="H91" s="526"/>
      <c r="I91" s="526"/>
      <c r="J91" s="530"/>
      <c r="K91" s="16"/>
      <c r="L91" s="16"/>
      <c r="M91" s="17"/>
      <c r="N91" s="16"/>
    </row>
    <row r="92" spans="1:15" ht="16.5" customHeight="1" thickTop="1" thickBot="1">
      <c r="A92" s="4" t="s">
        <v>85</v>
      </c>
      <c r="B92" s="334">
        <v>75</v>
      </c>
      <c r="C92" s="335" t="s">
        <v>136</v>
      </c>
      <c r="D92" s="304" t="s">
        <v>58</v>
      </c>
      <c r="E92" s="336">
        <v>39762</v>
      </c>
      <c r="F92" s="320">
        <v>43966</v>
      </c>
      <c r="G92" s="314">
        <v>3.7890000000000001</v>
      </c>
      <c r="H92" s="337">
        <v>105.166</v>
      </c>
      <c r="I92" s="337">
        <v>104.327</v>
      </c>
      <c r="J92" s="337">
        <v>104.339</v>
      </c>
      <c r="L92" s="215"/>
      <c r="M92" s="1"/>
      <c r="N92" s="338"/>
    </row>
    <row r="93" spans="1:15" ht="16.5" customHeight="1" thickTop="1" thickBot="1">
      <c r="B93" s="334">
        <f t="shared" ref="B93:B94" si="8">B92+1</f>
        <v>76</v>
      </c>
      <c r="C93" s="340" t="s">
        <v>137</v>
      </c>
      <c r="D93" s="341" t="s">
        <v>138</v>
      </c>
      <c r="E93" s="342">
        <v>40543</v>
      </c>
      <c r="F93" s="514">
        <v>43980</v>
      </c>
      <c r="G93" s="331">
        <v>5.8769999999999998</v>
      </c>
      <c r="H93" s="283">
        <v>105.649</v>
      </c>
      <c r="I93" s="283">
        <v>102.70399999999999</v>
      </c>
      <c r="J93" s="283">
        <v>102.718</v>
      </c>
      <c r="K93" s="16"/>
      <c r="L93" s="17"/>
      <c r="M93" s="16"/>
      <c r="N93" s="47"/>
    </row>
    <row r="94" spans="1:15" ht="16.5" customHeight="1" thickTop="1" thickBot="1">
      <c r="B94" s="343">
        <f t="shared" si="8"/>
        <v>77</v>
      </c>
      <c r="C94" s="344" t="s">
        <v>139</v>
      </c>
      <c r="D94" s="345" t="s">
        <v>140</v>
      </c>
      <c r="E94" s="346">
        <v>42024</v>
      </c>
      <c r="F94" s="515">
        <v>43980</v>
      </c>
      <c r="G94" s="347">
        <v>4.827</v>
      </c>
      <c r="H94" s="332">
        <v>106.572</v>
      </c>
      <c r="I94" s="348">
        <v>104.402</v>
      </c>
      <c r="J94" s="348">
        <v>104.417</v>
      </c>
      <c r="K94" s="16"/>
      <c r="L94" s="17"/>
      <c r="M94" s="16"/>
      <c r="N94" s="47"/>
    </row>
    <row r="95" spans="1:15" s="1" customFormat="1" ht="16.5" customHeight="1" thickTop="1" thickBot="1">
      <c r="A95" s="4"/>
      <c r="B95" s="520" t="s">
        <v>141</v>
      </c>
      <c r="C95" s="521"/>
      <c r="D95" s="521"/>
      <c r="E95" s="521"/>
      <c r="F95" s="521"/>
      <c r="G95" s="521"/>
      <c r="H95" s="521"/>
      <c r="I95" s="521"/>
      <c r="J95" s="522"/>
      <c r="K95" s="16"/>
      <c r="L95" s="349"/>
      <c r="M95" s="16"/>
      <c r="N95" s="66"/>
    </row>
    <row r="96" spans="1:15" s="1" customFormat="1" ht="16.5" customHeight="1" thickTop="1" thickBot="1">
      <c r="A96" s="4"/>
      <c r="B96" s="351">
        <v>78</v>
      </c>
      <c r="C96" s="352" t="s">
        <v>142</v>
      </c>
      <c r="D96" s="353" t="s">
        <v>138</v>
      </c>
      <c r="E96" s="354">
        <v>43350</v>
      </c>
      <c r="F96" s="515">
        <v>43980</v>
      </c>
      <c r="G96" s="356">
        <v>8.5890000000000004</v>
      </c>
      <c r="H96" s="357">
        <v>110.621</v>
      </c>
      <c r="I96" s="357">
        <v>106.854</v>
      </c>
      <c r="J96" s="357">
        <v>107.009</v>
      </c>
      <c r="K96" s="16"/>
      <c r="L96" s="17"/>
      <c r="M96" s="16"/>
      <c r="N96" s="358"/>
    </row>
    <row r="97" spans="1:14" s="1" customFormat="1" ht="15" customHeight="1" thickTop="1" thickBot="1">
      <c r="A97" s="360"/>
      <c r="B97" s="519" t="s">
        <v>143</v>
      </c>
      <c r="C97" s="519"/>
      <c r="D97" s="519"/>
      <c r="E97" s="519"/>
      <c r="F97" s="519"/>
      <c r="G97" s="519"/>
      <c r="H97" s="519"/>
      <c r="I97" s="519"/>
      <c r="J97" s="519"/>
      <c r="K97" s="519"/>
      <c r="L97" s="16"/>
      <c r="M97" s="361"/>
      <c r="N97" s="16"/>
    </row>
    <row r="98" spans="1:14" s="1" customFormat="1" ht="16.5" customHeight="1" thickTop="1" thickBot="1">
      <c r="A98" s="4"/>
      <c r="B98" s="364">
        <v>79</v>
      </c>
      <c r="C98" s="365" t="s">
        <v>144</v>
      </c>
      <c r="D98" s="366" t="s">
        <v>33</v>
      </c>
      <c r="E98" s="367">
        <v>34561</v>
      </c>
      <c r="F98" s="368">
        <v>43942</v>
      </c>
      <c r="G98" s="369">
        <v>1.3979999999999999</v>
      </c>
      <c r="H98" s="293">
        <v>62.747999999999998</v>
      </c>
      <c r="I98" s="293">
        <v>57.298000000000002</v>
      </c>
      <c r="J98" s="293">
        <v>57.381999999999998</v>
      </c>
      <c r="K98" s="16"/>
      <c r="L98" s="16"/>
      <c r="M98" s="17"/>
      <c r="N98" s="16"/>
    </row>
    <row r="99" spans="1:14" s="1" customFormat="1" ht="16.5" customHeight="1" thickTop="1" thickBot="1">
      <c r="A99" s="4"/>
      <c r="B99" s="370">
        <f>B98+1</f>
        <v>80</v>
      </c>
      <c r="C99" s="371" t="s">
        <v>145</v>
      </c>
      <c r="D99" s="372" t="s">
        <v>43</v>
      </c>
      <c r="E99" s="373">
        <v>105.764</v>
      </c>
      <c r="F99" s="290">
        <v>43980</v>
      </c>
      <c r="G99" s="314">
        <v>1.4319999999999999</v>
      </c>
      <c r="H99" s="283">
        <v>96.337000000000003</v>
      </c>
      <c r="I99" s="283">
        <v>87.248999999999995</v>
      </c>
      <c r="J99" s="283">
        <v>87.54</v>
      </c>
      <c r="K99" s="16"/>
      <c r="L99" s="16"/>
      <c r="M99" s="17"/>
      <c r="N99" s="16"/>
    </row>
    <row r="100" spans="1:14" s="1" customFormat="1" ht="16.5" customHeight="1" thickTop="1" thickBot="1">
      <c r="A100" s="4"/>
      <c r="B100" s="375">
        <f t="shared" ref="B100:B104" si="9">B99+1</f>
        <v>81</v>
      </c>
      <c r="C100" s="371" t="s">
        <v>146</v>
      </c>
      <c r="D100" s="372" t="s">
        <v>120</v>
      </c>
      <c r="E100" s="373">
        <v>36367</v>
      </c>
      <c r="F100" s="290">
        <v>43927</v>
      </c>
      <c r="G100" s="314">
        <v>0.76100000000000001</v>
      </c>
      <c r="H100" s="283">
        <v>18.466000000000001</v>
      </c>
      <c r="I100" s="283">
        <v>18.003</v>
      </c>
      <c r="J100" s="283">
        <v>18.006</v>
      </c>
      <c r="K100" s="283"/>
      <c r="L100" s="283"/>
      <c r="M100" s="283"/>
      <c r="N100" s="376"/>
    </row>
    <row r="101" spans="1:14" s="1" customFormat="1" ht="16.5" customHeight="1" thickTop="1" thickBot="1">
      <c r="A101" s="4"/>
      <c r="B101" s="375">
        <f t="shared" si="9"/>
        <v>82</v>
      </c>
      <c r="C101" s="371" t="s">
        <v>147</v>
      </c>
      <c r="D101" s="372" t="s">
        <v>126</v>
      </c>
      <c r="E101" s="373">
        <v>36857</v>
      </c>
      <c r="F101" s="290">
        <v>43994</v>
      </c>
      <c r="G101" s="314">
        <v>11.048999999999999</v>
      </c>
      <c r="H101" s="283">
        <v>302.99400000000003</v>
      </c>
      <c r="I101" s="283">
        <v>291.96800000000002</v>
      </c>
      <c r="J101" s="283">
        <v>292.15800000000002</v>
      </c>
      <c r="K101" s="16"/>
      <c r="L101" s="16"/>
      <c r="M101" s="17"/>
      <c r="N101" s="16"/>
    </row>
    <row r="102" spans="1:14" s="1" customFormat="1" ht="14.25" customHeight="1" thickTop="1" thickBot="1">
      <c r="A102" s="4"/>
      <c r="B102" s="375">
        <f t="shared" si="9"/>
        <v>83</v>
      </c>
      <c r="C102" s="371" t="s">
        <v>148</v>
      </c>
      <c r="D102" s="379" t="s">
        <v>74</v>
      </c>
      <c r="E102" s="373">
        <v>38777</v>
      </c>
      <c r="F102" s="290">
        <v>43980</v>
      </c>
      <c r="G102" s="314">
        <v>40.290999999999997</v>
      </c>
      <c r="H102" s="323">
        <v>2323.9780000000001</v>
      </c>
      <c r="I102" s="283">
        <v>2039.9059999999999</v>
      </c>
      <c r="J102" s="283">
        <v>2045.3810000000001</v>
      </c>
      <c r="K102" s="54"/>
      <c r="M102" s="17"/>
      <c r="N102" s="16"/>
    </row>
    <row r="103" spans="1:14" s="1" customFormat="1" ht="17.25" customHeight="1" thickTop="1" thickBot="1">
      <c r="A103" s="4"/>
      <c r="B103" s="375">
        <f t="shared" si="9"/>
        <v>84</v>
      </c>
      <c r="C103" s="371" t="s">
        <v>149</v>
      </c>
      <c r="D103" s="379" t="s">
        <v>18</v>
      </c>
      <c r="E103" s="373">
        <v>34423</v>
      </c>
      <c r="F103" s="290">
        <v>43964</v>
      </c>
      <c r="G103" s="314">
        <v>3.0910000000000002</v>
      </c>
      <c r="H103" s="283">
        <v>74.849999999999994</v>
      </c>
      <c r="I103" s="283">
        <v>71.069000000000003</v>
      </c>
      <c r="J103" s="283">
        <v>71.203000000000003</v>
      </c>
      <c r="K103" s="16"/>
      <c r="L103" s="16"/>
      <c r="M103" s="17"/>
      <c r="N103" s="16"/>
    </row>
    <row r="104" spans="1:14" s="1" customFormat="1" ht="16.5" customHeight="1" thickTop="1" thickBot="1">
      <c r="A104" s="4"/>
      <c r="B104" s="375">
        <f t="shared" si="9"/>
        <v>85</v>
      </c>
      <c r="C104" s="371" t="s">
        <v>150</v>
      </c>
      <c r="D104" s="379" t="s">
        <v>18</v>
      </c>
      <c r="E104" s="373">
        <v>34731</v>
      </c>
      <c r="F104" s="290">
        <v>43963</v>
      </c>
      <c r="G104" s="314">
        <v>2.2879999999999998</v>
      </c>
      <c r="H104" s="283">
        <v>57.241999999999997</v>
      </c>
      <c r="I104" s="283">
        <v>55.817</v>
      </c>
      <c r="J104" s="283">
        <v>55.816000000000003</v>
      </c>
      <c r="K104" s="16"/>
      <c r="L104" s="16"/>
      <c r="M104" s="17"/>
      <c r="N104" s="16"/>
    </row>
    <row r="105" spans="1:14" s="1" customFormat="1" ht="16.5" customHeight="1" thickTop="1" thickBot="1">
      <c r="A105" s="4"/>
      <c r="B105" s="381">
        <f>B104+1</f>
        <v>86</v>
      </c>
      <c r="C105" s="382" t="s">
        <v>151</v>
      </c>
      <c r="D105" s="383" t="s">
        <v>16</v>
      </c>
      <c r="E105" s="384">
        <v>36297</v>
      </c>
      <c r="F105" s="385">
        <v>43962</v>
      </c>
      <c r="G105" s="386">
        <v>0.76100000000000001</v>
      </c>
      <c r="H105" s="332">
        <v>113.30200000000001</v>
      </c>
      <c r="I105" s="332">
        <v>104.699</v>
      </c>
      <c r="J105" s="332">
        <v>104.82599999999999</v>
      </c>
      <c r="K105" s="387"/>
      <c r="L105" s="387"/>
      <c r="M105" s="17"/>
      <c r="N105" s="387"/>
    </row>
    <row r="106" spans="1:14" s="1" customFormat="1" ht="18" customHeight="1" thickTop="1" thickBot="1">
      <c r="A106" s="4"/>
      <c r="B106" s="520" t="s">
        <v>152</v>
      </c>
      <c r="C106" s="521"/>
      <c r="D106" s="521"/>
      <c r="E106" s="521"/>
      <c r="F106" s="521"/>
      <c r="G106" s="521"/>
      <c r="H106" s="521"/>
      <c r="I106" s="521"/>
      <c r="J106" s="522"/>
      <c r="M106" s="206"/>
    </row>
    <row r="107" spans="1:14" s="1" customFormat="1" ht="16.5" customHeight="1" thickTop="1" thickBot="1">
      <c r="A107" s="4"/>
      <c r="B107" s="388">
        <f>B105+1</f>
        <v>87</v>
      </c>
      <c r="C107" s="389" t="s">
        <v>153</v>
      </c>
      <c r="D107" s="379" t="s">
        <v>33</v>
      </c>
      <c r="E107" s="373">
        <v>1867429</v>
      </c>
      <c r="F107" s="290">
        <v>43956</v>
      </c>
      <c r="G107" s="314">
        <v>0.32300000000000001</v>
      </c>
      <c r="H107" s="283">
        <v>11.494</v>
      </c>
      <c r="I107" s="283">
        <v>10.853</v>
      </c>
      <c r="J107" s="283">
        <v>10.849</v>
      </c>
      <c r="K107" s="16"/>
      <c r="L107" s="17"/>
      <c r="M107" s="16"/>
      <c r="N107" s="84"/>
    </row>
    <row r="108" spans="1:14" s="1" customFormat="1" ht="17.25" customHeight="1" thickTop="1" thickBot="1">
      <c r="A108" s="390"/>
      <c r="B108" s="388">
        <f>B107+1</f>
        <v>88</v>
      </c>
      <c r="C108" s="389" t="s">
        <v>154</v>
      </c>
      <c r="D108" s="379" t="s">
        <v>33</v>
      </c>
      <c r="E108" s="373">
        <v>39084</v>
      </c>
      <c r="F108" s="290">
        <v>43956</v>
      </c>
      <c r="G108" s="314">
        <v>0.28899999999999998</v>
      </c>
      <c r="H108" s="283">
        <v>13.7</v>
      </c>
      <c r="I108" s="283">
        <v>12.52</v>
      </c>
      <c r="J108" s="283">
        <v>12.685</v>
      </c>
      <c r="K108" s="16"/>
      <c r="L108" s="17"/>
      <c r="M108" s="16"/>
      <c r="N108" s="84"/>
    </row>
    <row r="109" spans="1:14" s="1" customFormat="1" ht="16.5" customHeight="1" thickTop="1" thickBot="1">
      <c r="A109" s="4"/>
      <c r="B109" s="388">
        <f t="shared" ref="B109:B121" si="10">B108+1</f>
        <v>89</v>
      </c>
      <c r="C109" s="391" t="s">
        <v>155</v>
      </c>
      <c r="D109" s="372" t="s">
        <v>112</v>
      </c>
      <c r="E109" s="373">
        <v>39994</v>
      </c>
      <c r="F109" s="290">
        <v>43969</v>
      </c>
      <c r="G109" s="314">
        <v>0.39700000000000002</v>
      </c>
      <c r="H109" s="283">
        <v>16.225000000000001</v>
      </c>
      <c r="I109" s="283">
        <v>13.827</v>
      </c>
      <c r="J109" s="283">
        <v>13.862</v>
      </c>
      <c r="K109" s="16"/>
      <c r="L109" s="17"/>
      <c r="M109" s="16"/>
      <c r="N109" s="84"/>
    </row>
    <row r="110" spans="1:14" s="1" customFormat="1" ht="15.75" customHeight="1" thickTop="1" thickBot="1">
      <c r="A110" s="4"/>
      <c r="B110" s="388">
        <f t="shared" si="10"/>
        <v>90</v>
      </c>
      <c r="C110" s="391" t="s">
        <v>156</v>
      </c>
      <c r="D110" s="379" t="s">
        <v>112</v>
      </c>
      <c r="E110" s="373">
        <v>40848</v>
      </c>
      <c r="F110" s="290">
        <v>43969</v>
      </c>
      <c r="G110" s="314">
        <v>0.46899999999999997</v>
      </c>
      <c r="H110" s="283">
        <v>13.957000000000001</v>
      </c>
      <c r="I110" s="283">
        <v>12.198</v>
      </c>
      <c r="J110" s="283">
        <v>12.214</v>
      </c>
      <c r="K110" s="16"/>
      <c r="L110" s="17"/>
      <c r="M110" s="16"/>
      <c r="N110" s="84"/>
    </row>
    <row r="111" spans="1:14" s="1" customFormat="1" ht="16.5" customHeight="1" thickTop="1" thickBot="1">
      <c r="A111" s="4"/>
      <c r="B111" s="388">
        <f t="shared" si="10"/>
        <v>91</v>
      </c>
      <c r="C111" s="393" t="s">
        <v>157</v>
      </c>
      <c r="D111" s="372" t="s">
        <v>43</v>
      </c>
      <c r="E111" s="373">
        <v>39175</v>
      </c>
      <c r="F111" s="290">
        <v>43980</v>
      </c>
      <c r="G111" s="314">
        <v>6.1740000000000004</v>
      </c>
      <c r="H111" s="394">
        <v>154.05099999999999</v>
      </c>
      <c r="I111" s="394">
        <v>147.56100000000001</v>
      </c>
      <c r="J111" s="394">
        <v>147.57400000000001</v>
      </c>
      <c r="K111" s="16"/>
      <c r="L111" s="395"/>
      <c r="M111" s="16"/>
      <c r="N111" s="84"/>
    </row>
    <row r="112" spans="1:14" s="81" customFormat="1" ht="15" customHeight="1" thickTop="1" thickBot="1">
      <c r="B112" s="388">
        <f t="shared" si="10"/>
        <v>92</v>
      </c>
      <c r="C112" s="397" t="s">
        <v>158</v>
      </c>
      <c r="D112" s="398" t="s">
        <v>37</v>
      </c>
      <c r="E112" s="373">
        <v>40708</v>
      </c>
      <c r="F112" s="290">
        <v>43979</v>
      </c>
      <c r="G112" s="399">
        <v>0.04</v>
      </c>
      <c r="H112" s="323">
        <v>9.0380000000000003</v>
      </c>
      <c r="I112" s="323">
        <v>7.86</v>
      </c>
      <c r="J112" s="323">
        <v>7.923</v>
      </c>
      <c r="K112" s="16"/>
      <c r="L112" s="17"/>
      <c r="M112" s="16"/>
      <c r="N112" s="84"/>
    </row>
    <row r="113" spans="1:14" ht="16.5" customHeight="1" thickTop="1" thickBot="1">
      <c r="B113" s="388">
        <f t="shared" si="10"/>
        <v>93</v>
      </c>
      <c r="C113" s="401" t="s">
        <v>159</v>
      </c>
      <c r="D113" s="289" t="s">
        <v>18</v>
      </c>
      <c r="E113" s="373">
        <v>39699</v>
      </c>
      <c r="F113" s="290">
        <v>43979</v>
      </c>
      <c r="G113" s="399">
        <v>5.6920000000000002</v>
      </c>
      <c r="H113" s="283">
        <v>116.092</v>
      </c>
      <c r="I113" s="283">
        <v>101.76600000000001</v>
      </c>
      <c r="J113" s="283">
        <v>102.16800000000001</v>
      </c>
      <c r="K113" s="16"/>
      <c r="L113" s="17"/>
      <c r="M113" s="16"/>
      <c r="N113" s="84"/>
    </row>
    <row r="114" spans="1:14" ht="16.5" customHeight="1" thickTop="1" thickBot="1">
      <c r="B114" s="388">
        <f t="shared" si="10"/>
        <v>94</v>
      </c>
      <c r="C114" s="391" t="s">
        <v>160</v>
      </c>
      <c r="D114" s="379" t="s">
        <v>39</v>
      </c>
      <c r="E114" s="373">
        <v>40725</v>
      </c>
      <c r="F114" s="403">
        <v>43955</v>
      </c>
      <c r="G114" s="331">
        <v>0.60499999999999998</v>
      </c>
      <c r="H114" s="283">
        <v>89.378</v>
      </c>
      <c r="I114" s="283">
        <v>79.346999999999994</v>
      </c>
      <c r="J114" s="283">
        <v>79.872</v>
      </c>
      <c r="K114" s="16"/>
      <c r="L114" s="16"/>
      <c r="M114" s="17"/>
      <c r="N114" s="16"/>
    </row>
    <row r="115" spans="1:14" ht="16.5" customHeight="1" thickTop="1" thickBot="1">
      <c r="A115" s="4" t="s">
        <v>85</v>
      </c>
      <c r="B115" s="388">
        <f t="shared" si="10"/>
        <v>95</v>
      </c>
      <c r="C115" s="391" t="s">
        <v>161</v>
      </c>
      <c r="D115" s="379" t="s">
        <v>39</v>
      </c>
      <c r="E115" s="404">
        <v>40725</v>
      </c>
      <c r="F115" s="403">
        <v>43250</v>
      </c>
      <c r="G115" s="405">
        <v>0.59899999999999998</v>
      </c>
      <c r="H115" s="323">
        <v>93.397000000000006</v>
      </c>
      <c r="I115" s="323">
        <v>81.331999999999994</v>
      </c>
      <c r="J115" s="323">
        <v>81.855999999999995</v>
      </c>
      <c r="K115" s="16"/>
      <c r="L115" s="16"/>
      <c r="M115" s="17"/>
      <c r="N115" s="16"/>
    </row>
    <row r="116" spans="1:14" s="81" customFormat="1" ht="16.5" customHeight="1" thickTop="1" thickBot="1">
      <c r="B116" s="388">
        <f t="shared" si="10"/>
        <v>96</v>
      </c>
      <c r="C116" s="406" t="s">
        <v>162</v>
      </c>
      <c r="D116" s="407" t="s">
        <v>41</v>
      </c>
      <c r="E116" s="408">
        <v>40910</v>
      </c>
      <c r="F116" s="290">
        <v>43980</v>
      </c>
      <c r="G116" s="409">
        <v>3.9009999999999998</v>
      </c>
      <c r="H116" s="323">
        <v>98.085999999999999</v>
      </c>
      <c r="I116" s="323">
        <v>97.238</v>
      </c>
      <c r="J116" s="323">
        <v>97.299000000000007</v>
      </c>
      <c r="K116" s="410"/>
      <c r="L116" s="411"/>
      <c r="M116" s="410"/>
      <c r="N116" s="412"/>
    </row>
    <row r="117" spans="1:14" ht="16.5" customHeight="1" thickTop="1" thickBot="1">
      <c r="B117" s="388">
        <f t="shared" si="10"/>
        <v>97</v>
      </c>
      <c r="C117" s="391" t="s">
        <v>163</v>
      </c>
      <c r="D117" s="379" t="s">
        <v>16</v>
      </c>
      <c r="E117" s="373">
        <v>41904</v>
      </c>
      <c r="F117" s="403">
        <v>43929</v>
      </c>
      <c r="G117" s="331">
        <v>1.83</v>
      </c>
      <c r="H117" s="283">
        <v>98.741</v>
      </c>
      <c r="I117" s="283">
        <v>84.649000000000001</v>
      </c>
      <c r="J117" s="283">
        <v>85.040999999999997</v>
      </c>
      <c r="K117" s="16"/>
      <c r="L117" s="16"/>
      <c r="M117" s="17"/>
      <c r="N117" s="16"/>
    </row>
    <row r="118" spans="1:14" ht="16.5" customHeight="1" thickTop="1" thickBot="1">
      <c r="B118" s="388">
        <f t="shared" si="10"/>
        <v>98</v>
      </c>
      <c r="C118" s="391" t="s">
        <v>164</v>
      </c>
      <c r="D118" s="379" t="s">
        <v>18</v>
      </c>
      <c r="E118" s="404">
        <v>42388</v>
      </c>
      <c r="F118" s="403">
        <v>43980</v>
      </c>
      <c r="G118" s="405">
        <v>2.343</v>
      </c>
      <c r="H118" s="323">
        <v>92.974999999999994</v>
      </c>
      <c r="I118" s="323">
        <v>87.888999999999996</v>
      </c>
      <c r="J118" s="323">
        <v>88.225999999999999</v>
      </c>
      <c r="K118" s="16"/>
      <c r="L118" s="16"/>
      <c r="M118" s="17"/>
      <c r="N118" s="16"/>
    </row>
    <row r="119" spans="1:14" s="81" customFormat="1" ht="16.5" customHeight="1" thickTop="1">
      <c r="B119" s="388">
        <f t="shared" si="10"/>
        <v>99</v>
      </c>
      <c r="C119" s="406" t="s">
        <v>165</v>
      </c>
      <c r="D119" s="407" t="s">
        <v>37</v>
      </c>
      <c r="E119" s="380">
        <v>42741</v>
      </c>
      <c r="F119" s="290" t="s">
        <v>55</v>
      </c>
      <c r="G119" s="409" t="s">
        <v>55</v>
      </c>
      <c r="H119" s="323">
        <v>9.984</v>
      </c>
      <c r="I119" s="323">
        <v>8.7910000000000004</v>
      </c>
      <c r="J119" s="323">
        <v>8.8569999999999993</v>
      </c>
      <c r="K119" s="410"/>
      <c r="L119" s="411"/>
      <c r="M119" s="410"/>
      <c r="N119" s="412"/>
    </row>
    <row r="120" spans="1:14" ht="16.5" customHeight="1" thickBot="1">
      <c r="B120" s="388">
        <f t="shared" si="10"/>
        <v>100</v>
      </c>
      <c r="C120" s="413" t="s">
        <v>166</v>
      </c>
      <c r="D120" s="316" t="s">
        <v>28</v>
      </c>
      <c r="E120" s="414">
        <v>43087</v>
      </c>
      <c r="F120" s="415">
        <v>43878</v>
      </c>
      <c r="G120" s="416">
        <v>2.1669999999999998</v>
      </c>
      <c r="H120" s="283">
        <v>96.138999999999996</v>
      </c>
      <c r="I120" s="283">
        <v>88.292000000000002</v>
      </c>
      <c r="J120" s="283">
        <v>88.869</v>
      </c>
      <c r="K120" s="417"/>
      <c r="L120" s="418"/>
      <c r="M120" s="419"/>
      <c r="N120" s="418"/>
    </row>
    <row r="121" spans="1:14" ht="16.5" customHeight="1" thickBot="1">
      <c r="B121" s="422">
        <f t="shared" si="10"/>
        <v>101</v>
      </c>
      <c r="C121" s="423" t="s">
        <v>167</v>
      </c>
      <c r="D121" s="424" t="s">
        <v>14</v>
      </c>
      <c r="E121" s="385">
        <v>39097</v>
      </c>
      <c r="F121" s="425">
        <v>43942</v>
      </c>
      <c r="G121" s="426">
        <v>3.51</v>
      </c>
      <c r="H121" s="427">
        <v>153.40600000000001</v>
      </c>
      <c r="I121" s="427">
        <v>134.83600000000001</v>
      </c>
      <c r="J121" s="427">
        <v>135.505</v>
      </c>
      <c r="K121" s="417"/>
      <c r="L121" s="418"/>
      <c r="M121" s="419"/>
      <c r="N121" s="418"/>
    </row>
    <row r="122" spans="1:14" ht="13.5" customHeight="1" thickTop="1" thickBot="1">
      <c r="B122" s="523" t="s">
        <v>168</v>
      </c>
      <c r="C122" s="524"/>
      <c r="D122" s="524"/>
      <c r="E122" s="524"/>
      <c r="F122" s="524"/>
      <c r="G122" s="524"/>
      <c r="H122" s="521"/>
      <c r="I122" s="521"/>
      <c r="J122" s="522"/>
      <c r="M122" s="206"/>
    </row>
    <row r="123" spans="1:14" ht="16.5" customHeight="1" thickTop="1" thickBot="1">
      <c r="B123" s="422">
        <f>+B121+1</f>
        <v>102</v>
      </c>
      <c r="C123" s="429" t="s">
        <v>169</v>
      </c>
      <c r="D123" s="379" t="s">
        <v>26</v>
      </c>
      <c r="E123" s="373">
        <v>40630</v>
      </c>
      <c r="F123" s="290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8" t="s">
        <v>90</v>
      </c>
      <c r="M123" s="215">
        <f>+(J123-I123)/I123</f>
        <v>-1.241680846022966E-2</v>
      </c>
    </row>
    <row r="124" spans="1:14" s="1" customFormat="1" ht="16.5" customHeight="1" thickTop="1" thickBot="1">
      <c r="A124" s="4"/>
      <c r="B124" s="388">
        <f>B123+1</f>
        <v>103</v>
      </c>
      <c r="C124" s="433" t="s">
        <v>170</v>
      </c>
      <c r="D124" s="434" t="s">
        <v>171</v>
      </c>
      <c r="E124" s="435">
        <v>40543</v>
      </c>
      <c r="F124" s="290">
        <v>43980</v>
      </c>
      <c r="G124" s="436">
        <v>0.69499999999999995</v>
      </c>
      <c r="H124" s="323">
        <v>114.873</v>
      </c>
      <c r="I124" s="323">
        <v>109.791</v>
      </c>
      <c r="J124" s="323">
        <v>111.001</v>
      </c>
      <c r="K124" s="214" t="s">
        <v>78</v>
      </c>
      <c r="M124" s="215" t="e">
        <f>+(#REF!-I124)/I124</f>
        <v>#REF!</v>
      </c>
    </row>
    <row r="125" spans="1:14" s="1" customFormat="1" ht="16.5" customHeight="1" thickTop="1" thickBot="1">
      <c r="A125" s="4"/>
      <c r="B125" s="388">
        <f t="shared" ref="B125:B139" si="11">B124+1</f>
        <v>104</v>
      </c>
      <c r="C125" s="391" t="s">
        <v>172</v>
      </c>
      <c r="D125" s="439" t="s">
        <v>171</v>
      </c>
      <c r="E125" s="404">
        <v>40543</v>
      </c>
      <c r="F125" s="290">
        <v>43245</v>
      </c>
      <c r="G125" s="440">
        <v>0.83299999999999996</v>
      </c>
      <c r="H125" s="323">
        <v>120.72499999999999</v>
      </c>
      <c r="I125" s="323">
        <v>109.922</v>
      </c>
      <c r="J125" s="323">
        <v>110.599</v>
      </c>
      <c r="K125" s="214" t="s">
        <v>78</v>
      </c>
      <c r="M125" s="215">
        <f t="shared" ref="M125:M130" si="12">+(J125-I125)/I125</f>
        <v>6.158912683539298E-3</v>
      </c>
    </row>
    <row r="126" spans="1:14" s="1" customFormat="1" ht="17.25" customHeight="1" thickTop="1" thickBot="1">
      <c r="A126" s="4"/>
      <c r="B126" s="388">
        <f t="shared" si="11"/>
        <v>105</v>
      </c>
      <c r="C126" s="441" t="s">
        <v>173</v>
      </c>
      <c r="D126" s="379" t="s">
        <v>22</v>
      </c>
      <c r="E126" s="404">
        <v>38671</v>
      </c>
      <c r="F126" s="290">
        <v>43969</v>
      </c>
      <c r="G126" s="436">
        <v>4.0919999999999996</v>
      </c>
      <c r="H126" s="442">
        <v>191.57300000000001</v>
      </c>
      <c r="I126" s="442">
        <v>167.422</v>
      </c>
      <c r="J126" s="442">
        <v>170.523</v>
      </c>
      <c r="K126" s="218" t="s">
        <v>80</v>
      </c>
      <c r="M126" s="215">
        <f t="shared" si="12"/>
        <v>1.8522058032994462E-2</v>
      </c>
    </row>
    <row r="127" spans="1:14" s="1" customFormat="1" ht="16.5" customHeight="1" thickTop="1" thickBot="1">
      <c r="A127" s="4"/>
      <c r="B127" s="388">
        <f t="shared" si="11"/>
        <v>106</v>
      </c>
      <c r="C127" s="441" t="s">
        <v>174</v>
      </c>
      <c r="D127" s="379" t="s">
        <v>22</v>
      </c>
      <c r="E127" s="404">
        <v>38671</v>
      </c>
      <c r="F127" s="290">
        <v>43969</v>
      </c>
      <c r="G127" s="409">
        <v>3.5430000000000001</v>
      </c>
      <c r="H127" s="323">
        <v>179.797</v>
      </c>
      <c r="I127" s="431">
        <v>165.40199999999999</v>
      </c>
      <c r="J127" s="431">
        <v>167.30199999999999</v>
      </c>
      <c r="K127" s="84" t="s">
        <v>80</v>
      </c>
      <c r="L127" s="16"/>
      <c r="M127" s="17">
        <f t="shared" si="12"/>
        <v>1.148716460502295E-2</v>
      </c>
      <c r="N127" s="16"/>
    </row>
    <row r="128" spans="1:14" s="1" customFormat="1" ht="16.5" customHeight="1" thickTop="1" thickBot="1">
      <c r="A128" s="4"/>
      <c r="B128" s="388">
        <f t="shared" si="11"/>
        <v>107</v>
      </c>
      <c r="C128" s="389" t="s">
        <v>175</v>
      </c>
      <c r="D128" s="379" t="s">
        <v>22</v>
      </c>
      <c r="E128" s="404">
        <v>38671</v>
      </c>
      <c r="F128" s="290">
        <v>43969</v>
      </c>
      <c r="G128" s="409">
        <v>4.3760000000000003</v>
      </c>
      <c r="H128" s="323">
        <v>161.03800000000001</v>
      </c>
      <c r="I128" s="431">
        <v>154.345</v>
      </c>
      <c r="J128" s="431">
        <v>155.35499999999999</v>
      </c>
      <c r="K128" s="84" t="s">
        <v>80</v>
      </c>
      <c r="L128" s="16"/>
      <c r="M128" s="17">
        <f t="shared" si="12"/>
        <v>6.5437817875537976E-3</v>
      </c>
      <c r="N128" s="16"/>
    </row>
    <row r="129" spans="1:14" s="1" customFormat="1" ht="16.5" customHeight="1" thickTop="1" thickBot="1">
      <c r="A129" s="4"/>
      <c r="B129" s="388">
        <f t="shared" si="11"/>
        <v>108</v>
      </c>
      <c r="C129" s="391" t="s">
        <v>176</v>
      </c>
      <c r="D129" s="379" t="s">
        <v>22</v>
      </c>
      <c r="E129" s="404">
        <v>40014</v>
      </c>
      <c r="F129" s="290">
        <v>43969</v>
      </c>
      <c r="G129" s="405">
        <v>0.21299999999999999</v>
      </c>
      <c r="H129" s="323">
        <v>23.16</v>
      </c>
      <c r="I129" s="431">
        <v>19.72</v>
      </c>
      <c r="J129" s="431">
        <v>20.349</v>
      </c>
      <c r="K129" s="218" t="s">
        <v>80</v>
      </c>
      <c r="M129" s="215">
        <f t="shared" si="12"/>
        <v>3.1896551724138002E-2</v>
      </c>
    </row>
    <row r="130" spans="1:14" s="1" customFormat="1" ht="16.5" customHeight="1" thickTop="1" thickBot="1">
      <c r="A130" s="4"/>
      <c r="B130" s="388">
        <f t="shared" si="11"/>
        <v>109</v>
      </c>
      <c r="C130" s="391" t="s">
        <v>178</v>
      </c>
      <c r="D130" s="379" t="s">
        <v>22</v>
      </c>
      <c r="E130" s="404">
        <v>40455</v>
      </c>
      <c r="F130" s="445" t="s">
        <v>177</v>
      </c>
      <c r="G130" s="405" t="s">
        <v>177</v>
      </c>
      <c r="H130" s="323">
        <v>144.94499999999999</v>
      </c>
      <c r="I130" s="431">
        <v>126.483</v>
      </c>
      <c r="J130" s="431">
        <v>127.52200000000001</v>
      </c>
      <c r="K130" s="218" t="s">
        <v>80</v>
      </c>
      <c r="M130" s="215">
        <f t="shared" si="12"/>
        <v>8.2145426658128077E-3</v>
      </c>
    </row>
    <row r="131" spans="1:14" s="1" customFormat="1" ht="16.5" customHeight="1" thickTop="1" thickBot="1">
      <c r="A131" s="4"/>
      <c r="B131" s="388">
        <f t="shared" si="11"/>
        <v>110</v>
      </c>
      <c r="C131" s="391" t="s">
        <v>179</v>
      </c>
      <c r="D131" s="379" t="s">
        <v>180</v>
      </c>
      <c r="E131" s="404">
        <v>40240</v>
      </c>
      <c r="F131" s="403">
        <v>43978</v>
      </c>
      <c r="G131" s="405">
        <v>0.58299999999999996</v>
      </c>
      <c r="H131" s="446">
        <v>138.62299999999999</v>
      </c>
      <c r="I131" s="446">
        <v>133.33199999999999</v>
      </c>
      <c r="J131" s="446">
        <v>134.251</v>
      </c>
      <c r="K131" s="238" t="s">
        <v>90</v>
      </c>
      <c r="M131" s="215" t="e">
        <f>+(I131-#REF!)/#REF!</f>
        <v>#REF!</v>
      </c>
    </row>
    <row r="132" spans="1:14" s="1" customFormat="1" ht="16.5" customHeight="1" thickTop="1" thickBot="1">
      <c r="A132" s="4"/>
      <c r="B132" s="388">
        <f t="shared" si="11"/>
        <v>111</v>
      </c>
      <c r="C132" s="406" t="s">
        <v>181</v>
      </c>
      <c r="D132" s="407" t="s">
        <v>41</v>
      </c>
      <c r="E132" s="447">
        <v>40147</v>
      </c>
      <c r="F132" s="445">
        <v>43613</v>
      </c>
      <c r="G132" s="409">
        <v>80.346000000000004</v>
      </c>
      <c r="H132" s="511" t="s">
        <v>182</v>
      </c>
      <c r="I132" s="511" t="s">
        <v>182</v>
      </c>
      <c r="J132" s="511" t="s">
        <v>182</v>
      </c>
      <c r="K132" s="448" t="s">
        <v>80</v>
      </c>
      <c r="L132" s="449"/>
      <c r="M132" s="450" t="e">
        <f t="shared" ref="M132:M136" si="13">+(J132-I132)/I132</f>
        <v>#VALUE!</v>
      </c>
      <c r="N132" s="449"/>
    </row>
    <row r="133" spans="1:14" s="1" customFormat="1" ht="16.5" customHeight="1" thickTop="1">
      <c r="A133" s="4"/>
      <c r="B133" s="388">
        <f t="shared" si="11"/>
        <v>112</v>
      </c>
      <c r="C133" s="451" t="s">
        <v>197</v>
      </c>
      <c r="D133" s="452" t="s">
        <v>74</v>
      </c>
      <c r="E133" s="453">
        <v>42170</v>
      </c>
      <c r="F133" s="290">
        <v>43970</v>
      </c>
      <c r="G133" s="454">
        <v>34.146000000000001</v>
      </c>
      <c r="H133" s="446">
        <v>1037.52</v>
      </c>
      <c r="I133" s="455">
        <v>990.15499999999997</v>
      </c>
      <c r="J133" s="510" t="s">
        <v>196</v>
      </c>
      <c r="K133" s="218"/>
      <c r="M133" s="243" t="e">
        <f t="shared" si="13"/>
        <v>#VALUE!</v>
      </c>
    </row>
    <row r="134" spans="1:14" s="1" customFormat="1" ht="16.5" customHeight="1">
      <c r="A134" s="4"/>
      <c r="B134" s="388">
        <f t="shared" si="11"/>
        <v>113</v>
      </c>
      <c r="C134" s="456" t="s">
        <v>183</v>
      </c>
      <c r="D134" s="452" t="s">
        <v>12</v>
      </c>
      <c r="E134" s="408">
        <v>42352</v>
      </c>
      <c r="F134" s="290">
        <v>43980</v>
      </c>
      <c r="G134" s="454">
        <v>202.36799999999999</v>
      </c>
      <c r="H134" s="323">
        <v>5860.99</v>
      </c>
      <c r="I134" s="323">
        <v>5047.1480000000001</v>
      </c>
      <c r="J134" s="323">
        <v>5111.9970000000003</v>
      </c>
      <c r="K134" s="218"/>
      <c r="M134" s="243">
        <f t="shared" si="13"/>
        <v>1.284864244123615E-2</v>
      </c>
    </row>
    <row r="135" spans="1:14" s="1" customFormat="1" ht="18" customHeight="1">
      <c r="A135" s="4"/>
      <c r="B135" s="388">
        <f t="shared" si="11"/>
        <v>114</v>
      </c>
      <c r="C135" s="457" t="s">
        <v>184</v>
      </c>
      <c r="D135" s="458" t="s">
        <v>37</v>
      </c>
      <c r="E135" s="459">
        <v>42580</v>
      </c>
      <c r="F135" s="516">
        <v>43979</v>
      </c>
      <c r="G135" s="405">
        <v>99.012</v>
      </c>
      <c r="H135" s="323">
        <v>5281.1189999999997</v>
      </c>
      <c r="I135" s="460">
        <v>4910.5309999999999</v>
      </c>
      <c r="J135" s="460">
        <v>4960.3940000000002</v>
      </c>
      <c r="K135" s="461"/>
      <c r="L135" s="462"/>
      <c r="M135" s="463">
        <f t="shared" si="13"/>
        <v>1.0154298995363289E-2</v>
      </c>
      <c r="N135" s="462"/>
    </row>
    <row r="136" spans="1:14" s="1" customFormat="1" ht="16.5" customHeight="1">
      <c r="A136" s="4"/>
      <c r="B136" s="388">
        <f t="shared" si="11"/>
        <v>115</v>
      </c>
      <c r="C136" s="466" t="s">
        <v>186</v>
      </c>
      <c r="D136" s="240" t="s">
        <v>26</v>
      </c>
      <c r="E136" s="467">
        <v>42920</v>
      </c>
      <c r="F136" s="517">
        <v>43980</v>
      </c>
      <c r="G136" s="468">
        <v>3.2690000000000001</v>
      </c>
      <c r="H136" s="323">
        <v>90.736999999999995</v>
      </c>
      <c r="I136" s="431">
        <v>81.792000000000002</v>
      </c>
      <c r="J136" s="431">
        <v>81.483999999999995</v>
      </c>
      <c r="K136" s="469"/>
      <c r="L136" s="470"/>
      <c r="M136" s="471">
        <f t="shared" si="13"/>
        <v>-3.7656494522692553E-3</v>
      </c>
      <c r="N136" s="470"/>
    </row>
    <row r="137" spans="1:14" s="1" customFormat="1" ht="16.5" customHeight="1">
      <c r="A137" s="4"/>
      <c r="B137" s="388">
        <f t="shared" si="11"/>
        <v>116</v>
      </c>
      <c r="C137" s="466" t="s">
        <v>187</v>
      </c>
      <c r="D137" s="473" t="s">
        <v>12</v>
      </c>
      <c r="E137" s="474">
        <v>43416</v>
      </c>
      <c r="F137" s="290">
        <v>43980</v>
      </c>
      <c r="G137" s="468">
        <v>246.76900000000001</v>
      </c>
      <c r="H137" s="475">
        <v>5065.7830000000004</v>
      </c>
      <c r="I137" s="505">
        <v>4290.6779999999999</v>
      </c>
      <c r="J137" s="505">
        <v>4339.1679999999997</v>
      </c>
      <c r="K137" s="461"/>
      <c r="L137" s="462"/>
      <c r="M137" s="463">
        <f>+(J137-I137)/I137</f>
        <v>1.1301244232263474E-2</v>
      </c>
      <c r="N137" s="462"/>
    </row>
    <row r="138" spans="1:14" s="1" customFormat="1" ht="16.5" customHeight="1" thickBot="1">
      <c r="A138" s="4"/>
      <c r="B138" s="388">
        <f t="shared" si="11"/>
        <v>117</v>
      </c>
      <c r="C138" s="456" t="s">
        <v>188</v>
      </c>
      <c r="D138" s="473" t="s">
        <v>126</v>
      </c>
      <c r="E138" s="508">
        <v>43507</v>
      </c>
      <c r="F138" s="403">
        <v>43949</v>
      </c>
      <c r="G138" s="292">
        <v>0.14299999999999999</v>
      </c>
      <c r="H138" s="507">
        <v>9.9469999999999992</v>
      </c>
      <c r="I138" s="431">
        <v>9.36</v>
      </c>
      <c r="J138" s="431">
        <v>9.5510000000000002</v>
      </c>
      <c r="K138" s="469"/>
      <c r="L138" s="470"/>
      <c r="M138" s="471">
        <f>+(J138-I138)/I138</f>
        <v>2.0405982905982986E-2</v>
      </c>
      <c r="N138" s="470"/>
    </row>
    <row r="139" spans="1:14" s="1" customFormat="1" ht="16.5" customHeight="1" thickTop="1" thickBot="1">
      <c r="A139" s="4"/>
      <c r="B139" s="388">
        <f t="shared" si="11"/>
        <v>118</v>
      </c>
      <c r="C139" s="178" t="s">
        <v>81</v>
      </c>
      <c r="D139" s="179" t="s">
        <v>43</v>
      </c>
      <c r="E139" s="509">
        <v>39748</v>
      </c>
      <c r="F139" s="290">
        <v>43980</v>
      </c>
      <c r="G139" s="512">
        <v>9.2159999999999993</v>
      </c>
      <c r="H139" s="506">
        <v>165.77</v>
      </c>
      <c r="I139" s="25">
        <v>154.78299999999999</v>
      </c>
      <c r="J139" s="25">
        <v>155.703</v>
      </c>
      <c r="K139" s="218" t="s">
        <v>80</v>
      </c>
      <c r="M139" s="215" t="e">
        <f>+(#REF!-#REF!)/#REF!</f>
        <v>#REF!</v>
      </c>
    </row>
    <row r="140" spans="1:14" s="1" customFormat="1" ht="13.5" customHeight="1" thickTop="1" thickBot="1">
      <c r="A140" s="4"/>
      <c r="B140" s="525" t="s">
        <v>189</v>
      </c>
      <c r="C140" s="526"/>
      <c r="D140" s="526"/>
      <c r="E140" s="526"/>
      <c r="F140" s="526"/>
      <c r="G140" s="526"/>
      <c r="H140" s="526"/>
      <c r="I140" s="526"/>
      <c r="J140" s="527"/>
      <c r="K140" s="150"/>
      <c r="L140" s="150"/>
      <c r="M140" s="206"/>
      <c r="N140" s="150"/>
    </row>
    <row r="141" spans="1:14" s="1" customFormat="1" ht="16.5" customHeight="1" thickTop="1" thickBot="1">
      <c r="A141" s="4"/>
      <c r="B141" s="478">
        <v>119</v>
      </c>
      <c r="C141" s="479" t="s">
        <v>190</v>
      </c>
      <c r="D141" s="353" t="s">
        <v>140</v>
      </c>
      <c r="E141" s="480">
        <v>42024</v>
      </c>
      <c r="F141" s="513">
        <v>43980</v>
      </c>
      <c r="G141" s="481">
        <v>4.702</v>
      </c>
      <c r="H141" s="482">
        <v>120.893</v>
      </c>
      <c r="I141" s="482">
        <v>116.71299999999999</v>
      </c>
      <c r="J141" s="482">
        <v>117.384</v>
      </c>
      <c r="K141" s="285"/>
      <c r="L141" s="8"/>
      <c r="M141" s="483"/>
      <c r="N141" s="8"/>
    </row>
    <row r="142" spans="1:14" s="1" customFormat="1" ht="16.5" customHeight="1" thickTop="1" thickBot="1">
      <c r="A142" s="4"/>
      <c r="B142" s="520" t="s">
        <v>191</v>
      </c>
      <c r="C142" s="521"/>
      <c r="D142" s="521"/>
      <c r="E142" s="521"/>
      <c r="F142" s="521"/>
      <c r="G142" s="521"/>
      <c r="H142" s="521"/>
      <c r="I142" s="521"/>
      <c r="J142" s="522"/>
      <c r="M142" s="206"/>
    </row>
    <row r="143" spans="1:14" s="1" customFormat="1" ht="16.5" customHeight="1" thickTop="1" thickBot="1">
      <c r="A143" s="4"/>
      <c r="B143" s="486">
        <v>120</v>
      </c>
      <c r="C143" s="487" t="s">
        <v>192</v>
      </c>
      <c r="D143" s="488" t="s">
        <v>14</v>
      </c>
      <c r="E143" s="385">
        <v>42506</v>
      </c>
      <c r="F143" s="355">
        <v>43941</v>
      </c>
      <c r="G143" s="489">
        <v>293.48700000000002</v>
      </c>
      <c r="H143" s="490">
        <v>11311.257</v>
      </c>
      <c r="I143" s="482">
        <v>9866.3739999999998</v>
      </c>
      <c r="J143" s="482">
        <v>10069.893</v>
      </c>
      <c r="K143" s="218" t="s">
        <v>80</v>
      </c>
      <c r="M143" s="215">
        <f>+(J143-I143)/I143</f>
        <v>2.062753753303901E-2</v>
      </c>
    </row>
    <row r="144" spans="1:14" s="491" customFormat="1" ht="5.25" customHeight="1" thickTop="1">
      <c r="B144" s="492"/>
      <c r="C144" s="1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 thickBot="1">
      <c r="B145" s="492" t="s">
        <v>198</v>
      </c>
      <c r="C145" s="493"/>
      <c r="D145" s="493"/>
      <c r="E145" s="494"/>
      <c r="F145" s="494"/>
      <c r="G145" s="494"/>
      <c r="H145" s="495"/>
      <c r="I145" s="495"/>
      <c r="J145" s="497"/>
      <c r="M145" s="498"/>
    </row>
    <row r="146" spans="2:13" s="491" customFormat="1" ht="15.75" customHeight="1" thickTop="1" thickBot="1">
      <c r="B146" s="492" t="s">
        <v>199</v>
      </c>
      <c r="C146" s="493"/>
      <c r="D146" s="493"/>
      <c r="E146" s="494"/>
      <c r="F146" s="494" t="s">
        <v>193</v>
      </c>
      <c r="G146" s="494"/>
      <c r="H146" s="495"/>
      <c r="I146" s="495"/>
      <c r="J146" s="501"/>
      <c r="K146" s="501">
        <v>12348145.555</v>
      </c>
      <c r="M146" s="498"/>
    </row>
    <row r="147" spans="2:13" s="491" customFormat="1" ht="15.75" customHeight="1" thickTop="1">
      <c r="B147" s="500"/>
      <c r="C147" s="493"/>
      <c r="D147" s="493"/>
      <c r="E147" s="494"/>
      <c r="F147" s="494"/>
      <c r="G147" s="494"/>
      <c r="H147" s="495"/>
      <c r="I147" s="495"/>
      <c r="J147" s="497" t="s">
        <v>31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31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31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2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2"/>
    </row>
    <row r="504" spans="1:14" s="171" customFormat="1" ht="15.75" customHeight="1">
      <c r="A504" s="4"/>
      <c r="B504" s="500"/>
      <c r="C504" s="493"/>
      <c r="D504" s="493"/>
      <c r="E504" s="494"/>
      <c r="F504" s="494"/>
      <c r="G504" s="494"/>
      <c r="H504" s="495"/>
      <c r="I504" s="495"/>
      <c r="J504" s="497"/>
      <c r="K504" s="1"/>
      <c r="L504" s="1"/>
      <c r="M504" s="2"/>
      <c r="N504" s="1"/>
    </row>
    <row r="505" spans="1:14" s="171" customFormat="1" ht="15.75" customHeight="1">
      <c r="A505" s="4"/>
      <c r="B505" s="500"/>
      <c r="C505" s="493"/>
      <c r="D505" s="493"/>
      <c r="E505" s="494"/>
      <c r="F505" s="494"/>
      <c r="G505" s="494"/>
      <c r="H505" s="495"/>
      <c r="I505" s="495"/>
      <c r="J505" s="497"/>
      <c r="K505" s="1"/>
      <c r="L505" s="1"/>
      <c r="M505" s="2"/>
      <c r="N505" s="1"/>
    </row>
    <row r="506" spans="1:14" s="171" customFormat="1" ht="15.75" customHeight="1">
      <c r="A506" s="4"/>
      <c r="B506" s="500"/>
      <c r="C506" s="493"/>
      <c r="D506" s="493"/>
      <c r="E506" s="494"/>
      <c r="F506" s="494"/>
      <c r="G506" s="494"/>
      <c r="H506" s="495"/>
      <c r="I506" s="495"/>
      <c r="J506" s="497"/>
      <c r="K506" s="1"/>
      <c r="L506" s="1"/>
      <c r="M506" s="2"/>
      <c r="N506" s="1"/>
    </row>
    <row r="507" spans="1:14" s="171" customFormat="1" ht="15.75" customHeight="1">
      <c r="A507" s="4"/>
      <c r="B507" s="500"/>
      <c r="C507" s="493"/>
      <c r="D507" s="493"/>
      <c r="E507" s="494"/>
      <c r="F507" s="494"/>
      <c r="G507" s="494"/>
      <c r="H507" s="495"/>
      <c r="I507" s="495"/>
      <c r="J507" s="497"/>
      <c r="K507" s="1"/>
      <c r="L507" s="1"/>
      <c r="M507" s="2"/>
      <c r="N507" s="1"/>
    </row>
    <row r="508" spans="1:14" s="171" customFormat="1" ht="15.75" customHeight="1">
      <c r="A508" s="4"/>
      <c r="B508" s="500"/>
      <c r="C508" s="493"/>
      <c r="D508" s="493"/>
      <c r="E508" s="494"/>
      <c r="F508" s="494"/>
      <c r="G508" s="494"/>
      <c r="H508" s="495"/>
      <c r="I508" s="495"/>
      <c r="J508" s="497"/>
      <c r="K508" s="1"/>
      <c r="L508" s="1"/>
      <c r="M508" s="2"/>
      <c r="N508" s="1"/>
    </row>
    <row r="509" spans="1:14" s="171" customFormat="1" ht="15.75" customHeight="1">
      <c r="A509" s="4"/>
      <c r="B509" s="500"/>
      <c r="C509" s="493"/>
      <c r="D509" s="493"/>
      <c r="E509" s="494"/>
      <c r="F509" s="494"/>
      <c r="G509" s="494"/>
      <c r="H509" s="495"/>
      <c r="I509" s="495"/>
      <c r="J509" s="497"/>
      <c r="K509" s="1"/>
      <c r="L509" s="1"/>
      <c r="M509" s="2"/>
      <c r="N509" s="1"/>
    </row>
    <row r="510" spans="1:14" s="171" customFormat="1" ht="15.75" customHeight="1">
      <c r="A510" s="4"/>
      <c r="B510" s="500"/>
      <c r="C510" s="493"/>
      <c r="D510" s="493"/>
      <c r="E510" s="494"/>
      <c r="F510" s="494"/>
      <c r="G510" s="494"/>
      <c r="H510" s="495"/>
      <c r="I510" s="495"/>
      <c r="J510" s="497"/>
      <c r="K510" s="1"/>
      <c r="L510" s="1"/>
      <c r="M510" s="2"/>
      <c r="N510" s="1"/>
    </row>
    <row r="511" spans="1:14" s="171" customFormat="1" ht="15.75" customHeight="1">
      <c r="A511" s="4"/>
      <c r="B511" s="492"/>
      <c r="C511" s="493"/>
      <c r="D511" s="493"/>
      <c r="E511" s="494"/>
      <c r="F511" s="494"/>
      <c r="G511" s="494"/>
      <c r="H511" s="495"/>
      <c r="I511" s="495"/>
      <c r="J511" s="497"/>
      <c r="K511" s="1"/>
      <c r="L511" s="1"/>
      <c r="M511" s="2"/>
      <c r="N511" s="1"/>
    </row>
    <row r="512" spans="1:14" s="171" customFormat="1" ht="15.75" customHeight="1">
      <c r="A512" s="4"/>
      <c r="B512" s="492"/>
      <c r="C512" s="1"/>
      <c r="D512" s="1"/>
      <c r="E512" s="1"/>
      <c r="F512" s="1"/>
      <c r="G512" s="1"/>
      <c r="H512" s="470"/>
      <c r="I512" s="470"/>
      <c r="J512" s="502"/>
      <c r="K512" s="1"/>
      <c r="L512" s="1"/>
      <c r="M512" s="2"/>
      <c r="N512" s="1"/>
    </row>
    <row r="513" spans="1:14" s="171" customFormat="1" ht="15.75" customHeight="1">
      <c r="A513" s="4"/>
      <c r="B513" s="492"/>
      <c r="C513" s="1"/>
      <c r="D513" s="1"/>
      <c r="E513" s="1"/>
      <c r="F513" s="1"/>
      <c r="G513" s="1"/>
      <c r="H513" s="470"/>
      <c r="I513" s="470"/>
      <c r="J513" s="502"/>
      <c r="K513" s="1"/>
      <c r="L513" s="1"/>
      <c r="M513" s="2"/>
      <c r="N513" s="1"/>
    </row>
    <row r="514" spans="1:14" s="171" customFormat="1" ht="15.75" customHeight="1">
      <c r="A514" s="4"/>
      <c r="B514" s="492"/>
      <c r="C514" s="1"/>
      <c r="D514" s="1"/>
      <c r="E514" s="1"/>
      <c r="F514" s="1"/>
      <c r="G514" s="1"/>
      <c r="H514" s="470"/>
      <c r="I514" s="470"/>
      <c r="J514" s="502"/>
      <c r="K514" s="1"/>
      <c r="L514" s="1"/>
      <c r="M514" s="2"/>
      <c r="N514" s="1"/>
    </row>
    <row r="515" spans="1:14" s="171" customFormat="1" ht="15.75" customHeight="1">
      <c r="A515" s="4"/>
      <c r="B515" s="492"/>
      <c r="C515" s="1"/>
      <c r="D515" s="1"/>
      <c r="E515" s="1"/>
      <c r="F515" s="1"/>
      <c r="G515" s="1"/>
      <c r="H515" s="470"/>
      <c r="I515" s="470"/>
      <c r="J515" s="502"/>
      <c r="K515" s="1"/>
      <c r="L515" s="1"/>
      <c r="M515" s="2"/>
      <c r="N515" s="1"/>
    </row>
    <row r="516" spans="1:14" s="171" customFormat="1" ht="15.75" customHeight="1">
      <c r="A516" s="4"/>
      <c r="B516" s="492"/>
      <c r="C516" s="1"/>
      <c r="D516" s="1"/>
      <c r="E516" s="1"/>
      <c r="F516" s="1"/>
      <c r="G516" s="1"/>
      <c r="H516" s="470"/>
      <c r="I516" s="470"/>
      <c r="J516" s="502"/>
      <c r="K516" s="1"/>
      <c r="L516" s="1"/>
      <c r="M516" s="2"/>
      <c r="N516" s="1"/>
    </row>
    <row r="517" spans="1:14" s="171" customFormat="1" ht="15.75" customHeight="1">
      <c r="A517" s="4"/>
      <c r="B517" s="492"/>
      <c r="C517" s="1"/>
      <c r="D517" s="1"/>
      <c r="E517" s="1"/>
      <c r="F517" s="1"/>
      <c r="G517" s="1"/>
      <c r="H517" s="470"/>
      <c r="I517" s="470"/>
      <c r="J517" s="502"/>
      <c r="K517" s="1"/>
      <c r="L517" s="1"/>
      <c r="M517" s="2"/>
      <c r="N517" s="1"/>
    </row>
    <row r="518" spans="1:14" s="171" customFormat="1" ht="15.75" customHeight="1">
      <c r="A518" s="4"/>
      <c r="B518" s="492"/>
      <c r="C518" s="1"/>
      <c r="D518" s="1"/>
      <c r="E518" s="1"/>
      <c r="F518" s="1"/>
      <c r="G518" s="1"/>
      <c r="H518" s="470"/>
      <c r="I518" s="470"/>
      <c r="J518" s="502"/>
      <c r="K518" s="1"/>
      <c r="L518" s="1"/>
      <c r="M518" s="2"/>
      <c r="N518" s="1"/>
    </row>
    <row r="519" spans="1:14" s="171" customFormat="1" ht="15.75" customHeight="1">
      <c r="A519" s="4"/>
      <c r="B519" s="492"/>
      <c r="C519" s="1"/>
      <c r="D519" s="1"/>
      <c r="E519" s="1"/>
      <c r="F519" s="1"/>
      <c r="G519" s="1"/>
      <c r="H519" s="470"/>
      <c r="I519" s="470"/>
      <c r="J519" s="502"/>
      <c r="K519" s="1"/>
      <c r="L519" s="1"/>
      <c r="M519" s="2"/>
      <c r="N519" s="1"/>
    </row>
    <row r="520" spans="1:14" s="171" customFormat="1" ht="15.75" customHeight="1">
      <c r="A520" s="4"/>
      <c r="B520" s="492"/>
      <c r="C520" s="1"/>
      <c r="D520" s="1"/>
      <c r="E520" s="1"/>
      <c r="F520" s="1"/>
      <c r="G520" s="1"/>
      <c r="H520" s="470"/>
      <c r="I520" s="470"/>
      <c r="J520" s="502"/>
      <c r="K520" s="1"/>
      <c r="L520" s="1"/>
      <c r="M520" s="2"/>
      <c r="N520" s="1"/>
    </row>
    <row r="521" spans="1:14" s="171" customFormat="1" ht="15.75" customHeight="1">
      <c r="A521" s="4"/>
      <c r="B521" s="492"/>
      <c r="C521" s="1"/>
      <c r="D521" s="1"/>
      <c r="E521" s="1"/>
      <c r="F521" s="1"/>
      <c r="G521" s="1"/>
      <c r="H521" s="470"/>
      <c r="I521" s="470"/>
      <c r="J521" s="502"/>
      <c r="K521" s="1"/>
      <c r="L521" s="1"/>
      <c r="M521" s="2"/>
      <c r="N521" s="1"/>
    </row>
    <row r="522" spans="1:14" s="171" customFormat="1" ht="15.75" customHeight="1">
      <c r="A522" s="4"/>
      <c r="B522" s="492"/>
      <c r="C522" s="1"/>
      <c r="D522" s="1"/>
      <c r="E522" s="1"/>
      <c r="F522" s="1"/>
      <c r="G522" s="1"/>
      <c r="H522" s="470"/>
      <c r="I522" s="470"/>
      <c r="J522" s="502"/>
      <c r="K522" s="1"/>
      <c r="L522" s="1"/>
      <c r="M522" s="2"/>
      <c r="N522" s="1"/>
    </row>
    <row r="523" spans="1:14" s="171" customFormat="1" ht="15.75" customHeight="1">
      <c r="A523" s="4"/>
      <c r="B523" s="492"/>
      <c r="C523" s="1"/>
      <c r="D523" s="1"/>
      <c r="E523" s="1"/>
      <c r="F523" s="1"/>
      <c r="G523" s="1"/>
      <c r="H523" s="470"/>
      <c r="I523" s="470"/>
      <c r="J523" s="502"/>
      <c r="K523" s="1"/>
      <c r="L523" s="1"/>
      <c r="M523" s="2"/>
      <c r="N523" s="1"/>
    </row>
    <row r="524" spans="1:14" s="171" customFormat="1" ht="15.75" customHeight="1">
      <c r="A524" s="4"/>
      <c r="B524" s="492"/>
      <c r="C524" s="1"/>
      <c r="D524" s="1"/>
      <c r="E524" s="1"/>
      <c r="F524" s="1"/>
      <c r="G524" s="1"/>
      <c r="H524" s="470"/>
      <c r="I524" s="470"/>
      <c r="J524" s="502"/>
      <c r="K524" s="1"/>
      <c r="L524" s="1"/>
      <c r="M524" s="2"/>
      <c r="N524" s="1"/>
    </row>
    <row r="525" spans="1:14" s="171" customFormat="1" ht="15.75" customHeight="1">
      <c r="A525" s="4"/>
      <c r="B525" s="492"/>
      <c r="C525" s="1"/>
      <c r="D525" s="1"/>
      <c r="E525" s="1"/>
      <c r="F525" s="1"/>
      <c r="G525" s="1"/>
      <c r="H525" s="470"/>
      <c r="I525" s="470"/>
      <c r="J525" s="502"/>
      <c r="K525" s="1"/>
      <c r="L525" s="1"/>
      <c r="M525" s="2"/>
      <c r="N525" s="1"/>
    </row>
    <row r="526" spans="1:14" s="171" customFormat="1" ht="15.75" customHeight="1">
      <c r="A526" s="4"/>
      <c r="B526" s="492"/>
      <c r="C526" s="1"/>
      <c r="D526" s="1"/>
      <c r="E526" s="1"/>
      <c r="F526" s="1"/>
      <c r="G526" s="1"/>
      <c r="H526" s="470"/>
      <c r="I526" s="470"/>
      <c r="J526" s="502"/>
      <c r="K526" s="1"/>
      <c r="L526" s="1"/>
      <c r="M526" s="2"/>
      <c r="N526" s="1"/>
    </row>
    <row r="527" spans="1:14" s="171" customFormat="1" ht="15.75" customHeight="1">
      <c r="A527" s="4"/>
      <c r="B527" s="492"/>
      <c r="C527" s="1"/>
      <c r="D527" s="1"/>
      <c r="E527" s="1"/>
      <c r="F527" s="1"/>
      <c r="G527" s="1"/>
      <c r="H527" s="470"/>
      <c r="I527" s="470"/>
      <c r="J527" s="502"/>
      <c r="K527" s="1"/>
      <c r="L527" s="1"/>
      <c r="M527" s="2"/>
      <c r="N527" s="1"/>
    </row>
    <row r="528" spans="1:14" s="171" customFormat="1" ht="15.75" customHeight="1">
      <c r="A528" s="4"/>
      <c r="B528" s="492"/>
      <c r="C528" s="1"/>
      <c r="D528" s="1"/>
      <c r="E528" s="1"/>
      <c r="F528" s="1"/>
      <c r="G528" s="1"/>
      <c r="H528" s="470"/>
      <c r="I528" s="470"/>
      <c r="J528" s="502"/>
      <c r="K528" s="1"/>
      <c r="L528" s="1"/>
      <c r="M528" s="2"/>
      <c r="N528" s="1"/>
    </row>
    <row r="529" spans="1:14" s="171" customFormat="1" ht="15.75" customHeight="1">
      <c r="A529" s="4"/>
      <c r="B529" s="492"/>
      <c r="C529" s="1"/>
      <c r="D529" s="1"/>
      <c r="E529" s="1"/>
      <c r="F529" s="1"/>
      <c r="G529" s="1"/>
      <c r="H529" s="470"/>
      <c r="I529" s="470"/>
      <c r="J529" s="502"/>
      <c r="K529" s="1"/>
      <c r="L529" s="1"/>
      <c r="M529" s="2"/>
      <c r="N529" s="1"/>
    </row>
    <row r="530" spans="1:14" s="171" customFormat="1" ht="15.75" customHeight="1">
      <c r="A530" s="4"/>
      <c r="B530" s="492"/>
      <c r="C530" s="1"/>
      <c r="D530" s="1"/>
      <c r="E530" s="1"/>
      <c r="F530" s="1"/>
      <c r="G530" s="1"/>
      <c r="H530" s="470"/>
      <c r="I530" s="470"/>
      <c r="J530" s="502"/>
      <c r="K530" s="1"/>
      <c r="L530" s="1"/>
      <c r="M530" s="2"/>
      <c r="N530" s="1"/>
    </row>
    <row r="531" spans="1:14" s="171" customFormat="1" ht="15.75" customHeight="1">
      <c r="A531" s="4"/>
      <c r="B531" s="492"/>
      <c r="C531" s="1"/>
      <c r="D531" s="1"/>
      <c r="E531" s="1"/>
      <c r="F531" s="1"/>
      <c r="G531" s="1"/>
      <c r="H531" s="470"/>
      <c r="I531" s="470"/>
      <c r="J531" s="502"/>
      <c r="K531" s="1"/>
      <c r="L531" s="1"/>
      <c r="M531" s="2"/>
      <c r="N531" s="1"/>
    </row>
    <row r="532" spans="1:14" s="171" customFormat="1" ht="15.75" customHeight="1">
      <c r="A532" s="4"/>
      <c r="B532" s="492"/>
      <c r="C532" s="1"/>
      <c r="D532" s="1"/>
      <c r="E532" s="1"/>
      <c r="F532" s="1"/>
      <c r="G532" s="1"/>
      <c r="H532" s="470"/>
      <c r="I532" s="470"/>
      <c r="J532" s="502"/>
      <c r="K532" s="1"/>
      <c r="L532" s="1"/>
      <c r="M532" s="2"/>
      <c r="N532" s="1"/>
    </row>
    <row r="533" spans="1:14" s="171" customFormat="1" ht="15.75" customHeight="1">
      <c r="A533" s="4"/>
      <c r="B533" s="492"/>
      <c r="C533" s="1"/>
      <c r="D533" s="1"/>
      <c r="E533" s="1"/>
      <c r="F533" s="1"/>
      <c r="G533" s="1"/>
      <c r="H533" s="470"/>
      <c r="I533" s="470"/>
      <c r="J533" s="502"/>
      <c r="K533" s="1"/>
      <c r="L533" s="1"/>
      <c r="M533" s="2"/>
      <c r="N533" s="1"/>
    </row>
    <row r="534" spans="1:14" s="171" customFormat="1" ht="15.75" customHeight="1">
      <c r="A534" s="4"/>
      <c r="B534" s="492"/>
      <c r="C534" s="1"/>
      <c r="D534" s="1"/>
      <c r="E534" s="1"/>
      <c r="F534" s="1"/>
      <c r="G534" s="1"/>
      <c r="H534" s="470"/>
      <c r="I534" s="470"/>
      <c r="J534" s="502"/>
      <c r="K534" s="1"/>
      <c r="L534" s="1"/>
      <c r="M534" s="2"/>
      <c r="N534" s="1"/>
    </row>
    <row r="535" spans="1:14" s="171" customFormat="1" ht="15.75" customHeight="1">
      <c r="A535" s="4"/>
      <c r="B535" s="492"/>
      <c r="C535" s="1"/>
      <c r="D535" s="1"/>
      <c r="E535" s="1"/>
      <c r="F535" s="1"/>
      <c r="G535" s="1"/>
      <c r="H535" s="470"/>
      <c r="I535" s="470"/>
      <c r="J535" s="502"/>
      <c r="K535" s="1"/>
      <c r="L535" s="1"/>
      <c r="M535" s="2"/>
      <c r="N535" s="1"/>
    </row>
    <row r="536" spans="1:14" s="171" customFormat="1" ht="15.75" customHeight="1">
      <c r="A536" s="4"/>
      <c r="B536" s="492"/>
      <c r="C536" s="1"/>
      <c r="D536" s="1"/>
      <c r="E536" s="1"/>
      <c r="F536" s="1"/>
      <c r="G536" s="1"/>
      <c r="H536" s="470"/>
      <c r="I536" s="470"/>
      <c r="J536" s="502"/>
      <c r="K536" s="1"/>
      <c r="L536" s="1"/>
      <c r="M536" s="2"/>
      <c r="N536" s="1"/>
    </row>
    <row r="537" spans="1:14" s="171" customFormat="1" ht="15.75" customHeight="1">
      <c r="A537" s="4"/>
      <c r="B537" s="492"/>
      <c r="C537" s="1"/>
      <c r="D537" s="1"/>
      <c r="E537" s="1"/>
      <c r="F537" s="1"/>
      <c r="G537" s="1"/>
      <c r="H537" s="470"/>
      <c r="I537" s="470"/>
      <c r="J537" s="502"/>
      <c r="K537" s="1"/>
      <c r="L537" s="1"/>
      <c r="M537" s="2"/>
      <c r="N537" s="1"/>
    </row>
    <row r="538" spans="1:14" s="171" customFormat="1" ht="15.75" customHeight="1">
      <c r="A538" s="4"/>
      <c r="B538" s="492"/>
      <c r="C538" s="1"/>
      <c r="D538" s="1"/>
      <c r="E538" s="1"/>
      <c r="F538" s="1"/>
      <c r="G538" s="1"/>
      <c r="H538" s="470"/>
      <c r="I538" s="470"/>
      <c r="J538" s="502"/>
      <c r="K538" s="1"/>
      <c r="L538" s="1"/>
      <c r="M538" s="2"/>
      <c r="N538" s="1"/>
    </row>
    <row r="539" spans="1:14" s="171" customFormat="1" ht="15.75" customHeight="1">
      <c r="A539" s="4"/>
      <c r="B539" s="492"/>
      <c r="C539" s="1"/>
      <c r="D539" s="1"/>
      <c r="E539" s="1"/>
      <c r="F539" s="1"/>
      <c r="G539" s="1"/>
      <c r="H539" s="470"/>
      <c r="I539" s="470"/>
      <c r="J539" s="502"/>
      <c r="K539" s="1"/>
      <c r="L539" s="1"/>
      <c r="M539" s="2"/>
      <c r="N539" s="1"/>
    </row>
    <row r="540" spans="1:14" s="171" customFormat="1" ht="15.75" customHeight="1">
      <c r="A540" s="4"/>
      <c r="B540" s="492"/>
      <c r="C540" s="1"/>
      <c r="D540" s="1"/>
      <c r="E540" s="1"/>
      <c r="F540" s="1"/>
      <c r="G540" s="1"/>
      <c r="H540" s="470"/>
      <c r="I540" s="470"/>
      <c r="J540" s="502"/>
      <c r="K540" s="1"/>
      <c r="L540" s="1"/>
      <c r="M540" s="2"/>
      <c r="N540" s="1"/>
    </row>
    <row r="541" spans="1:14" s="171" customFormat="1" ht="15.75" customHeight="1">
      <c r="A541" s="4"/>
      <c r="B541" s="492"/>
      <c r="C541" s="1"/>
      <c r="D541" s="1"/>
      <c r="E541" s="1"/>
      <c r="F541" s="1"/>
      <c r="G541" s="1"/>
      <c r="H541" s="470"/>
      <c r="I541" s="470"/>
      <c r="J541" s="502"/>
      <c r="K541" s="1"/>
      <c r="L541" s="1"/>
      <c r="M541" s="2"/>
      <c r="N541" s="1"/>
    </row>
    <row r="542" spans="1:14" s="171" customFormat="1" ht="15.75" customHeight="1">
      <c r="A542" s="4"/>
      <c r="B542" s="492"/>
      <c r="C542" s="1"/>
      <c r="D542" s="1"/>
      <c r="E542" s="1"/>
      <c r="F542" s="1"/>
      <c r="G542" s="1"/>
      <c r="H542" s="470"/>
      <c r="I542" s="470"/>
      <c r="J542" s="502"/>
      <c r="K542" s="1"/>
      <c r="L542" s="1"/>
      <c r="M542" s="2"/>
      <c r="N542" s="1"/>
    </row>
    <row r="543" spans="1:14" s="171" customFormat="1" ht="15.75" customHeight="1">
      <c r="A543" s="4"/>
      <c r="B543" s="492"/>
      <c r="C543" s="1"/>
      <c r="D543" s="1"/>
      <c r="E543" s="1"/>
      <c r="F543" s="1"/>
      <c r="G543" s="1"/>
      <c r="H543" s="470"/>
      <c r="I543" s="470"/>
      <c r="J543" s="502"/>
      <c r="K543" s="1"/>
      <c r="L543" s="1"/>
      <c r="M543" s="2"/>
      <c r="N543" s="1"/>
    </row>
    <row r="544" spans="1:14" s="171" customFormat="1" ht="15.75" customHeight="1">
      <c r="A544" s="4"/>
      <c r="B544" s="492"/>
      <c r="C544" s="1"/>
      <c r="D544" s="1"/>
      <c r="E544" s="1"/>
      <c r="F544" s="1"/>
      <c r="G544" s="1"/>
      <c r="H544" s="470"/>
      <c r="I544" s="470"/>
      <c r="J544" s="502"/>
      <c r="K544" s="1"/>
      <c r="L544" s="1"/>
      <c r="M544" s="2"/>
      <c r="N544" s="1"/>
    </row>
    <row r="545" spans="1:14" s="171" customFormat="1" ht="15.75" customHeight="1">
      <c r="A545" s="4"/>
      <c r="B545" s="492"/>
      <c r="C545" s="1"/>
      <c r="D545" s="1"/>
      <c r="E545" s="1"/>
      <c r="F545" s="1"/>
      <c r="G545" s="1"/>
      <c r="H545" s="470"/>
      <c r="I545" s="470"/>
      <c r="J545" s="502"/>
      <c r="K545" s="1"/>
      <c r="L545" s="1"/>
      <c r="M545" s="2"/>
      <c r="N545" s="1"/>
    </row>
    <row r="546" spans="1:14" s="171" customFormat="1" ht="15.75" customHeight="1">
      <c r="A546" s="4"/>
      <c r="B546" s="492"/>
      <c r="C546" s="1"/>
      <c r="D546" s="1"/>
      <c r="E546" s="1"/>
      <c r="F546" s="1"/>
      <c r="G546" s="1"/>
      <c r="H546" s="470"/>
      <c r="I546" s="470"/>
      <c r="J546" s="502"/>
      <c r="K546" s="1"/>
      <c r="L546" s="1"/>
      <c r="M546" s="2"/>
      <c r="N546" s="1"/>
    </row>
    <row r="547" spans="1:14" s="171" customFormat="1" ht="15.75" customHeight="1">
      <c r="A547" s="4"/>
      <c r="B547" s="492"/>
      <c r="C547" s="1"/>
      <c r="D547" s="1"/>
      <c r="E547" s="1"/>
      <c r="F547" s="1"/>
      <c r="G547" s="1"/>
      <c r="H547" s="470"/>
      <c r="I547" s="470"/>
      <c r="J547" s="502"/>
      <c r="K547" s="1"/>
      <c r="L547" s="1"/>
      <c r="M547" s="2"/>
      <c r="N547" s="1"/>
    </row>
    <row r="548" spans="1:14" s="171" customFormat="1" ht="15.75" customHeight="1">
      <c r="A548" s="4"/>
      <c r="B548" s="492"/>
      <c r="C548" s="1"/>
      <c r="D548" s="1"/>
      <c r="E548" s="1"/>
      <c r="F548" s="1"/>
      <c r="G548" s="1"/>
      <c r="H548" s="470"/>
      <c r="I548" s="470"/>
      <c r="J548" s="502"/>
      <c r="K548" s="1"/>
      <c r="L548" s="1"/>
      <c r="M548" s="2"/>
      <c r="N548" s="1"/>
    </row>
    <row r="549" spans="1:14" s="171" customFormat="1" ht="15.75" customHeight="1">
      <c r="A549" s="4"/>
      <c r="B549" s="492"/>
      <c r="C549" s="1"/>
      <c r="D549" s="1"/>
      <c r="E549" s="1"/>
      <c r="F549" s="1"/>
      <c r="G549" s="1"/>
      <c r="H549" s="470"/>
      <c r="I549" s="470"/>
      <c r="J549" s="502"/>
      <c r="K549" s="1"/>
      <c r="L549" s="1"/>
      <c r="M549" s="2"/>
      <c r="N549" s="1"/>
    </row>
    <row r="550" spans="1:14" s="171" customFormat="1" ht="15.75" customHeight="1">
      <c r="A550" s="4"/>
      <c r="B550" s="492"/>
      <c r="C550" s="1"/>
      <c r="D550" s="1"/>
      <c r="E550" s="1"/>
      <c r="F550" s="1"/>
      <c r="G550" s="1"/>
      <c r="H550" s="470"/>
      <c r="I550" s="470"/>
      <c r="J550" s="502"/>
      <c r="K550" s="1"/>
      <c r="L550" s="1"/>
      <c r="M550" s="2"/>
      <c r="N550" s="1"/>
    </row>
    <row r="551" spans="1:14" s="171" customFormat="1" ht="15.75" customHeight="1">
      <c r="A551" s="4"/>
      <c r="B551" s="492"/>
      <c r="C551" s="1"/>
      <c r="D551" s="1"/>
      <c r="E551" s="1"/>
      <c r="F551" s="1"/>
      <c r="G551" s="1"/>
      <c r="H551" s="470"/>
      <c r="I551" s="470"/>
      <c r="J551" s="502"/>
      <c r="K551" s="1"/>
      <c r="L551" s="1"/>
      <c r="M551" s="2"/>
      <c r="N551" s="1"/>
    </row>
    <row r="552" spans="1:14" s="171" customFormat="1" ht="15.75" customHeight="1">
      <c r="A552" s="4"/>
      <c r="B552" s="492"/>
      <c r="C552" s="1"/>
      <c r="D552" s="1"/>
      <c r="E552" s="1"/>
      <c r="F552" s="1"/>
      <c r="G552" s="1"/>
      <c r="H552" s="470"/>
      <c r="I552" s="470"/>
      <c r="J552" s="502"/>
      <c r="K552" s="1"/>
      <c r="L552" s="1"/>
      <c r="M552" s="2"/>
      <c r="N552" s="1"/>
    </row>
    <row r="553" spans="1:14" s="171" customFormat="1" ht="15.75" customHeight="1">
      <c r="A553" s="4"/>
      <c r="B553" s="492"/>
      <c r="C553" s="1"/>
      <c r="D553" s="1"/>
      <c r="E553" s="1"/>
      <c r="F553" s="1"/>
      <c r="G553" s="1"/>
      <c r="H553" s="470"/>
      <c r="I553" s="470"/>
      <c r="J553" s="502"/>
      <c r="K553" s="1"/>
      <c r="L553" s="1"/>
      <c r="M553" s="2"/>
      <c r="N553" s="1"/>
    </row>
    <row r="554" spans="1:14" s="171" customFormat="1" ht="15.75" customHeight="1">
      <c r="A554" s="4"/>
      <c r="B554" s="492"/>
      <c r="C554" s="1"/>
      <c r="D554" s="1"/>
      <c r="E554" s="1"/>
      <c r="F554" s="1"/>
      <c r="G554" s="1"/>
      <c r="H554" s="470"/>
      <c r="I554" s="470"/>
      <c r="J554" s="502"/>
      <c r="K554" s="1"/>
      <c r="L554" s="1"/>
      <c r="M554" s="2"/>
      <c r="N554" s="1"/>
    </row>
    <row r="555" spans="1:14" s="171" customFormat="1" ht="15.75" customHeight="1">
      <c r="A555" s="4"/>
      <c r="B555" s="492"/>
      <c r="C555" s="1"/>
      <c r="D555" s="1"/>
      <c r="E555" s="1"/>
      <c r="F555" s="1"/>
      <c r="G555" s="1"/>
      <c r="H555" s="470"/>
      <c r="I555" s="470"/>
      <c r="J555" s="502"/>
      <c r="K555" s="1"/>
      <c r="L555" s="1"/>
      <c r="M555" s="2"/>
      <c r="N555" s="1"/>
    </row>
    <row r="556" spans="1:14" s="171" customFormat="1" ht="15.75" customHeight="1">
      <c r="A556" s="4"/>
      <c r="B556" s="492"/>
      <c r="C556" s="1"/>
      <c r="D556" s="1"/>
      <c r="E556" s="1"/>
      <c r="F556" s="1"/>
      <c r="G556" s="1"/>
      <c r="H556" s="470"/>
      <c r="I556" s="470"/>
      <c r="J556" s="502"/>
      <c r="K556" s="1"/>
      <c r="L556" s="1"/>
      <c r="M556" s="2"/>
      <c r="N556" s="1"/>
    </row>
    <row r="557" spans="1:14" s="171" customFormat="1" ht="15.75" customHeight="1">
      <c r="A557" s="4"/>
      <c r="B557" s="492"/>
      <c r="C557" s="1"/>
      <c r="D557" s="1"/>
      <c r="E557" s="1"/>
      <c r="F557" s="1"/>
      <c r="G557" s="1"/>
      <c r="H557" s="470"/>
      <c r="I557" s="470"/>
      <c r="J557" s="502"/>
      <c r="K557" s="1"/>
      <c r="L557" s="1"/>
      <c r="M557" s="2"/>
      <c r="N557" s="1"/>
    </row>
    <row r="558" spans="1:14" s="171" customFormat="1" ht="15.75" customHeight="1">
      <c r="A558" s="4"/>
      <c r="B558" s="500"/>
      <c r="C558" s="1"/>
      <c r="D558" s="1"/>
      <c r="E558" s="1"/>
      <c r="F558" s="1"/>
      <c r="G558" s="1"/>
      <c r="H558" s="470"/>
      <c r="I558" s="470"/>
      <c r="J558" s="502"/>
      <c r="K558" s="1"/>
      <c r="L558" s="1"/>
      <c r="M558" s="2"/>
      <c r="N558" s="1"/>
    </row>
    <row r="559" spans="1:14" s="171" customFormat="1" ht="15.75" customHeight="1">
      <c r="A559" s="4"/>
      <c r="B559" s="500"/>
      <c r="C559" s="493"/>
      <c r="D559" s="493"/>
      <c r="E559" s="494"/>
      <c r="F559" s="494"/>
      <c r="G559" s="494"/>
      <c r="H559" s="495"/>
      <c r="I559" s="495"/>
      <c r="J559" s="497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0"/>
      <c r="C573" s="504"/>
      <c r="D573" s="493"/>
      <c r="E573" s="494"/>
      <c r="F573" s="494"/>
      <c r="G573" s="494"/>
      <c r="H573" s="495"/>
      <c r="I573" s="495"/>
      <c r="J573" s="497"/>
      <c r="K573" s="1"/>
      <c r="L573" s="1"/>
      <c r="M573" s="2"/>
      <c r="N573" s="1"/>
    </row>
    <row r="574" spans="1:14" s="1" customFormat="1" ht="15.75" customHeight="1">
      <c r="A574" s="4"/>
      <c r="B574" s="500"/>
      <c r="C574" s="493"/>
      <c r="D574" s="493"/>
      <c r="E574" s="494"/>
      <c r="F574" s="494"/>
      <c r="G574" s="494"/>
      <c r="H574" s="495"/>
      <c r="I574" s="495"/>
      <c r="J574" s="497"/>
      <c r="M574" s="2"/>
    </row>
    <row r="575" spans="1:14" s="1" customFormat="1" ht="15.75" customHeight="1">
      <c r="A575" s="4"/>
      <c r="B575" s="500"/>
      <c r="C575" s="493"/>
      <c r="D575" s="493"/>
      <c r="E575" s="494"/>
      <c r="F575" s="494"/>
      <c r="G575" s="494"/>
      <c r="H575" s="495"/>
      <c r="I575" s="495"/>
      <c r="J575" s="497"/>
      <c r="M575" s="2"/>
    </row>
    <row r="576" spans="1:14" s="1" customFormat="1" ht="15.75" customHeight="1">
      <c r="A576" s="4"/>
      <c r="B576" s="500"/>
      <c r="C576" s="493"/>
      <c r="D576" s="493"/>
      <c r="E576" s="494"/>
      <c r="F576" s="494"/>
      <c r="G576" s="494"/>
      <c r="H576" s="495"/>
      <c r="I576" s="495"/>
      <c r="J576" s="497"/>
      <c r="M576" s="2"/>
    </row>
    <row r="577" spans="1:14" s="1" customFormat="1" ht="15.75" customHeight="1">
      <c r="A577" s="4"/>
      <c r="B577" s="500"/>
      <c r="C577" s="493"/>
      <c r="D577" s="493"/>
      <c r="E577" s="494"/>
      <c r="F577" s="494"/>
      <c r="G577" s="494"/>
      <c r="H577" s="495"/>
      <c r="I577" s="495"/>
      <c r="J577" s="497"/>
      <c r="M577" s="2"/>
    </row>
    <row r="578" spans="1:14" s="1" customFormat="1" ht="15.75" customHeight="1">
      <c r="A578" s="4"/>
      <c r="B578" s="500"/>
      <c r="C578" s="493"/>
      <c r="D578" s="493"/>
      <c r="E578" s="494"/>
      <c r="F578" s="494"/>
      <c r="G578" s="494"/>
      <c r="H578" s="495"/>
      <c r="I578" s="495"/>
      <c r="J578" s="497"/>
      <c r="M578" s="2"/>
    </row>
    <row r="579" spans="1:14" s="1" customFormat="1" ht="15.75" customHeight="1">
      <c r="A579" s="4"/>
      <c r="B579" s="500"/>
      <c r="C579" s="493"/>
      <c r="D579" s="493"/>
      <c r="E579" s="494"/>
      <c r="F579" s="494"/>
      <c r="G579" s="494"/>
      <c r="H579" s="495"/>
      <c r="I579" s="495"/>
      <c r="J579" s="497"/>
      <c r="M579" s="2"/>
    </row>
    <row r="580" spans="1:14" s="1" customFormat="1" ht="15.75" customHeight="1">
      <c r="A580" s="4"/>
      <c r="B580" s="500"/>
      <c r="C580" s="493"/>
      <c r="D580" s="493"/>
      <c r="E580" s="494"/>
      <c r="F580" s="494"/>
      <c r="G580" s="494"/>
      <c r="H580" s="495"/>
      <c r="I580" s="495"/>
      <c r="J580" s="497"/>
      <c r="M580" s="2"/>
    </row>
    <row r="581" spans="1:14" s="1" customFormat="1" ht="15.75" customHeight="1">
      <c r="A581" s="4"/>
      <c r="B581" s="500"/>
      <c r="C581" s="493"/>
      <c r="D581" s="493"/>
      <c r="E581" s="494"/>
      <c r="F581" s="494"/>
      <c r="G581" s="494"/>
      <c r="H581" s="495"/>
      <c r="I581" s="495"/>
      <c r="J581" s="497"/>
      <c r="M581" s="2"/>
    </row>
    <row r="582" spans="1:14" s="1" customFormat="1" ht="15.75" customHeight="1">
      <c r="A582" s="4"/>
      <c r="B582" s="500"/>
      <c r="C582" s="493"/>
      <c r="D582" s="493"/>
      <c r="E582" s="494"/>
      <c r="F582" s="494"/>
      <c r="G582" s="494"/>
      <c r="H582" s="495"/>
      <c r="I582" s="495"/>
      <c r="J582" s="497"/>
      <c r="M582" s="2"/>
    </row>
    <row r="583" spans="1:14" s="1" customFormat="1" ht="15.75" customHeight="1">
      <c r="A583" s="4"/>
      <c r="B583" s="500"/>
      <c r="C583" s="493"/>
      <c r="D583" s="493"/>
      <c r="E583" s="494"/>
      <c r="F583" s="494"/>
      <c r="G583" s="494"/>
      <c r="H583" s="495"/>
      <c r="I583" s="495"/>
      <c r="J583" s="497"/>
      <c r="M583" s="2"/>
    </row>
    <row r="584" spans="1:14" s="1" customFormat="1" ht="15.75" customHeight="1">
      <c r="A584" s="4"/>
      <c r="B584" s="500"/>
      <c r="C584" s="493"/>
      <c r="D584" s="493"/>
      <c r="E584" s="494"/>
      <c r="F584" s="494"/>
      <c r="G584" s="494"/>
      <c r="H584" s="495"/>
      <c r="I584" s="495"/>
      <c r="J584" s="497"/>
      <c r="M584" s="2"/>
    </row>
    <row r="585" spans="1:14" s="1" customFormat="1" ht="15.75" customHeight="1">
      <c r="A585" s="4"/>
      <c r="B585" s="500"/>
      <c r="C585" s="493"/>
      <c r="D585" s="493"/>
      <c r="E585" s="494"/>
      <c r="F585" s="494"/>
      <c r="G585" s="494"/>
      <c r="H585" s="495"/>
      <c r="I585" s="495"/>
      <c r="J585" s="497"/>
      <c r="M585" s="2"/>
    </row>
    <row r="586" spans="1:14" s="1" customFormat="1" ht="15.75" customHeight="1">
      <c r="A586" s="4"/>
      <c r="B586" s="500"/>
      <c r="C586" s="493"/>
      <c r="D586" s="493"/>
      <c r="E586" s="494"/>
      <c r="F586" s="494"/>
      <c r="G586" s="494"/>
      <c r="H586" s="495"/>
      <c r="I586" s="495"/>
      <c r="J586" s="497"/>
      <c r="M586" s="2"/>
    </row>
    <row r="587" spans="1:14" s="1" customFormat="1" ht="15.75" customHeight="1">
      <c r="A587" s="4"/>
      <c r="B587" s="500"/>
      <c r="C587" s="493"/>
      <c r="D587" s="493"/>
      <c r="E587" s="494"/>
      <c r="F587" s="494"/>
      <c r="G587" s="494"/>
      <c r="H587" s="495"/>
      <c r="I587" s="495"/>
      <c r="J587" s="497"/>
      <c r="M587" s="2"/>
    </row>
    <row r="588" spans="1:14" s="1" customFormat="1" ht="15.75" customHeight="1">
      <c r="A588" s="4"/>
      <c r="B588" s="500"/>
      <c r="C588" s="493"/>
      <c r="D588" s="493"/>
      <c r="E588" s="494"/>
      <c r="F588" s="494"/>
      <c r="G588" s="494"/>
      <c r="H588" s="495"/>
      <c r="I588" s="495"/>
      <c r="J588" s="497"/>
      <c r="M588" s="2"/>
    </row>
    <row r="589" spans="1:14" s="494" customFormat="1" ht="15.75" customHeight="1">
      <c r="A589" s="4"/>
      <c r="B589" s="500"/>
      <c r="C589" s="493"/>
      <c r="D589" s="493"/>
      <c r="H589" s="495"/>
      <c r="I589" s="495"/>
      <c r="J589" s="497"/>
      <c r="K589" s="1"/>
      <c r="L589" s="1"/>
      <c r="M589" s="2"/>
      <c r="N589" s="1"/>
    </row>
    <row r="596" spans="1:14" s="495" customFormat="1">
      <c r="A596" s="4"/>
      <c r="B596" s="500"/>
      <c r="C596" s="493"/>
      <c r="D596" s="493"/>
      <c r="E596" s="494"/>
      <c r="F596" s="494"/>
      <c r="G596" s="494" t="s">
        <v>31</v>
      </c>
      <c r="J596" s="497"/>
      <c r="K596" s="1"/>
      <c r="L596" s="1"/>
      <c r="M596" s="2"/>
      <c r="N596" s="1"/>
    </row>
  </sheetData>
  <mergeCells count="32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01-06-2020 </vt:lpstr>
      <vt:lpstr>02-06-2020</vt:lpstr>
      <vt:lpstr> 03-06-2020</vt:lpstr>
      <vt:lpstr> 04-06-2020 </vt:lpstr>
      <vt:lpstr> 05-06-2020</vt:lpstr>
      <vt:lpstr> 08-06-2020</vt:lpstr>
      <vt:lpstr> 09-06-2020</vt:lpstr>
      <vt:lpstr> 10-06-2020</vt:lpstr>
      <vt:lpstr> 11-06-2020</vt:lpstr>
      <vt:lpstr> 12-06-2020 </vt:lpstr>
      <vt:lpstr>' 03-06-2020'!Zone_d_impression</vt:lpstr>
      <vt:lpstr>' 04-06-2020 '!Zone_d_impression</vt:lpstr>
      <vt:lpstr>' 05-06-2020'!Zone_d_impression</vt:lpstr>
      <vt:lpstr>' 08-06-2020'!Zone_d_impression</vt:lpstr>
      <vt:lpstr>' 09-06-2020'!Zone_d_impression</vt:lpstr>
      <vt:lpstr>' 10-06-2020'!Zone_d_impression</vt:lpstr>
      <vt:lpstr>' 11-06-2020'!Zone_d_impression</vt:lpstr>
      <vt:lpstr>' 12-06-2020 '!Zone_d_impression</vt:lpstr>
      <vt:lpstr>'01-06-2020 '!Zone_d_impression</vt:lpstr>
      <vt:lpstr>'02-06-2020'!Zone_d_impression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kyosra</cp:lastModifiedBy>
  <dcterms:created xsi:type="dcterms:W3CDTF">2020-05-04T11:03:49Z</dcterms:created>
  <dcterms:modified xsi:type="dcterms:W3CDTF">2020-06-12T14:04:41Z</dcterms:modified>
</cp:coreProperties>
</file>